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DUCATION\Education Standards\2025 Leadership and Management\New Pay Scales\"/>
    </mc:Choice>
  </mc:AlternateContent>
  <xr:revisionPtr revIDLastSave="0" documentId="8_{615457F5-B4AE-4903-BB7A-6ED1DD42D59C}" xr6:coauthVersionLast="47" xr6:coauthVersionMax="47" xr10:uidLastSave="{00000000-0000-0000-0000-000000000000}"/>
  <bookViews>
    <workbookView xWindow="-110" yWindow="-110" windowWidth="19420" windowHeight="11500" xr2:uid="{4FCA05A6-3A47-4F20-9733-2D20F8F2B87A}"/>
  </bookViews>
  <sheets>
    <sheet name="Teachers salary scales 2025-26" sheetId="1" r:id="rId1"/>
  </sheets>
  <definedNames>
    <definedName name="_xlnm.Print_Area" localSheetId="0">'Teachers salary scales 2025-26'!$A$1:$I$164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5" i="1" l="1"/>
  <c r="H44" i="1"/>
  <c r="D47" i="1"/>
  <c r="C47" i="1"/>
  <c r="D46" i="1"/>
  <c r="C46" i="1"/>
  <c r="D45" i="1"/>
  <c r="C45" i="1"/>
  <c r="D44" i="1"/>
  <c r="C44" i="1"/>
  <c r="D41" i="1"/>
  <c r="C41" i="1"/>
  <c r="D40" i="1"/>
  <c r="C40" i="1"/>
  <c r="D39" i="1"/>
  <c r="C39" i="1"/>
  <c r="C17" i="1"/>
  <c r="E62" i="1"/>
  <c r="E60" i="1"/>
  <c r="E21" i="1"/>
  <c r="E19" i="1"/>
  <c r="D18" i="1"/>
  <c r="E61" i="1"/>
  <c r="C31" i="1"/>
  <c r="D20" i="1"/>
  <c r="D22" i="1"/>
  <c r="E63" i="1"/>
  <c r="E64" i="1"/>
  <c r="E59" i="1"/>
  <c r="D63" i="1"/>
  <c r="D64" i="1"/>
  <c r="D59" i="1"/>
  <c r="C63" i="1"/>
  <c r="C64" i="1"/>
  <c r="C59" i="1"/>
  <c r="E32" i="1"/>
  <c r="E30" i="1"/>
  <c r="D32" i="1"/>
  <c r="D30" i="1"/>
  <c r="C32" i="1"/>
  <c r="C30" i="1"/>
  <c r="E17" i="1"/>
  <c r="D17" i="1"/>
  <c r="C20" i="1"/>
  <c r="C21" i="1"/>
  <c r="C18" i="1"/>
  <c r="C22" i="1"/>
  <c r="E22" i="1"/>
  <c r="D21" i="1"/>
  <c r="E20" i="1"/>
  <c r="D61" i="1"/>
  <c r="E31" i="1"/>
  <c r="E18" i="1"/>
  <c r="D31" i="1"/>
  <c r="C61" i="1"/>
  <c r="C62" i="1"/>
  <c r="D62" i="1"/>
  <c r="D19" i="1"/>
  <c r="C19" i="1"/>
  <c r="C60" i="1"/>
  <c r="D60" i="1"/>
</calcChain>
</file>

<file path=xl/sharedStrings.xml><?xml version="1.0" encoding="utf-8"?>
<sst xmlns="http://schemas.openxmlformats.org/spreadsheetml/2006/main" count="252" uniqueCount="131">
  <si>
    <t>@2012 structure</t>
  </si>
  <si>
    <t>TOTAL  SALARY</t>
  </si>
  <si>
    <t>MONTHLY SALARY</t>
  </si>
  <si>
    <t>WEEKLY SALARY</t>
  </si>
  <si>
    <t>SUPPLY HOURLY RATE</t>
  </si>
  <si>
    <t>£</t>
  </si>
  <si>
    <t>UPPER PAY RANGE</t>
  </si>
  <si>
    <t>ADDITIONAL ALLOWANCES</t>
  </si>
  <si>
    <t>ALLOWANCE</t>
  </si>
  <si>
    <t>TLR Level 2 a</t>
  </si>
  <si>
    <t>Recruitment and retention 1</t>
  </si>
  <si>
    <t>TLR Level 2 b</t>
  </si>
  <si>
    <t>Recruitment and retention 2</t>
  </si>
  <si>
    <t>TLR Level 2 c</t>
  </si>
  <si>
    <t>Recruitment and retention 3</t>
  </si>
  <si>
    <t>TLR Level 2d</t>
  </si>
  <si>
    <t>Recruitment and retention 4</t>
  </si>
  <si>
    <t>Recruitment and retention 5</t>
  </si>
  <si>
    <t>TLR Level 1 a</t>
  </si>
  <si>
    <t>Special Needs 1</t>
  </si>
  <si>
    <t>TLR Level 1 b</t>
  </si>
  <si>
    <t>Special Needs 2</t>
  </si>
  <si>
    <t>TLR Level 1 c</t>
  </si>
  <si>
    <t>TLR Level 1 d</t>
  </si>
  <si>
    <t>TLR 3</t>
  </si>
  <si>
    <t>UNQUALIFIED TEACHERS</t>
  </si>
  <si>
    <t>SPINE POINT</t>
  </si>
  <si>
    <t xml:space="preserve">LEADING PRACTITIONER </t>
  </si>
  <si>
    <t>LEADERSHIP GROUP SCALE</t>
  </si>
  <si>
    <t xml:space="preserve">Group </t>
  </si>
  <si>
    <t>L11</t>
  </si>
  <si>
    <t>L12</t>
  </si>
  <si>
    <t>L13</t>
  </si>
  <si>
    <t>L14</t>
  </si>
  <si>
    <t>L15</t>
  </si>
  <si>
    <t>L16</t>
  </si>
  <si>
    <t>L6</t>
  </si>
  <si>
    <t>L17</t>
  </si>
  <si>
    <t>L7</t>
  </si>
  <si>
    <t>L18</t>
  </si>
  <si>
    <t>L8</t>
  </si>
  <si>
    <t>L19</t>
  </si>
  <si>
    <t>L9</t>
  </si>
  <si>
    <t>L20</t>
  </si>
  <si>
    <t>L10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</si>
  <si>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</si>
  <si>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</si>
  <si>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</si>
  <si>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</si>
  <si>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</si>
  <si>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</si>
  <si>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</si>
  <si>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</si>
  <si>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</si>
  <si>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</si>
  <si>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</si>
  <si>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</si>
  <si>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</si>
  <si>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</si>
  <si>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</si>
  <si>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</si>
  <si>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</si>
  <si>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</si>
  <si>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</si>
  <si>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</si>
  <si>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</si>
  <si>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</si>
  <si>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Unit scores &amp; school groups</t>
  </si>
  <si>
    <t xml:space="preserve"> Point ranges by school group </t>
  </si>
  <si>
    <t>Unit score</t>
  </si>
  <si>
    <t>School group</t>
  </si>
  <si>
    <t>Group</t>
  </si>
  <si>
    <t>Range of points</t>
  </si>
  <si>
    <t>Up to 1,000</t>
  </si>
  <si>
    <t>1,001 to 2,200</t>
  </si>
  <si>
    <t>L6 - L18</t>
  </si>
  <si>
    <t>Up to 2,200</t>
  </si>
  <si>
    <t>2(S)</t>
  </si>
  <si>
    <t>L8 - L21</t>
  </si>
  <si>
    <t>2,201 to 3,500</t>
  </si>
  <si>
    <t>3 (3S)</t>
  </si>
  <si>
    <t>L11 - L24</t>
  </si>
  <si>
    <t>3,501 to 5,000</t>
  </si>
  <si>
    <t>4 (4S)</t>
  </si>
  <si>
    <t>L14 - L27</t>
  </si>
  <si>
    <t>5,001 to 7,500</t>
  </si>
  <si>
    <t>5 (5S)</t>
  </si>
  <si>
    <t>L18 - L31</t>
  </si>
  <si>
    <t>7,501 to 11,000</t>
  </si>
  <si>
    <t>6 (6S)</t>
  </si>
  <si>
    <t>L21 - L35</t>
  </si>
  <si>
    <t>11,001 to 17,000</t>
  </si>
  <si>
    <t>7 (7S)</t>
  </si>
  <si>
    <t>L24 - L39</t>
  </si>
  <si>
    <t xml:space="preserve">  More than 17,001</t>
  </si>
  <si>
    <t>8 (8S)</t>
  </si>
  <si>
    <t>L28 - L43</t>
  </si>
  <si>
    <t>For guidance only</t>
  </si>
  <si>
    <t>£ min</t>
  </si>
  <si>
    <t>£ max</t>
  </si>
  <si>
    <t>STPCD min</t>
  </si>
  <si>
    <t>STPCD max</t>
  </si>
  <si>
    <t>the school</t>
  </si>
  <si>
    <t>INCENTIVE</t>
  </si>
  <si>
    <t>R&amp;R incentives are determind by</t>
  </si>
  <si>
    <t>L1</t>
  </si>
  <si>
    <t>L2</t>
  </si>
  <si>
    <t>L3</t>
  </si>
  <si>
    <t>L4</t>
  </si>
  <si>
    <t>L5</t>
  </si>
  <si>
    <t>Group 0 Points 1-5 see below</t>
  </si>
  <si>
    <t>MAIN PAY RANGE QUALIFIED TEACHERS</t>
  </si>
  <si>
    <t>R&amp;R Not uprated by pay award</t>
  </si>
  <si>
    <t xml:space="preserve">RBWM TEACHERS SALARY SCALES </t>
  </si>
  <si>
    <t xml:space="preserve">(Previously known as Centrally Employed Teachers) </t>
  </si>
  <si>
    <t>L18*</t>
  </si>
  <si>
    <t>L21*</t>
  </si>
  <si>
    <t>L24*</t>
  </si>
  <si>
    <t>L27*</t>
  </si>
  <si>
    <t>L31*</t>
  </si>
  <si>
    <t>L39*</t>
  </si>
  <si>
    <t>L35*</t>
  </si>
  <si>
    <t>L43*</t>
  </si>
  <si>
    <t>*Legacy rate from 2015 pay award, when there was no pay award for the maximum pay point for leadership groups</t>
  </si>
  <si>
    <r>
      <t>AMOUNT</t>
    </r>
    <r>
      <rPr>
        <sz val="8"/>
        <rFont val="Arial"/>
        <family val="2"/>
      </rPr>
      <t xml:space="preserve"> p.a.</t>
    </r>
  </si>
  <si>
    <t>SEPT 2025</t>
  </si>
  <si>
    <t>4% increase to all pay points and allowances for both teachers and leaders</t>
  </si>
  <si>
    <t>Range between £48,913 &amp; £52,490</t>
  </si>
  <si>
    <t>Range between £53,460 &amp; £80,528</t>
  </si>
  <si>
    <t>Range between £34,398 &amp; £46,839</t>
  </si>
  <si>
    <t>Range between £24,066 &amp; £36,718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</si>
</sst>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00"/>
    <numFmt numFmtId="165" formatCode="#,##0_ ;\-#,##0\ 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u/>
      <sz val="8"/>
      <color indexed="62"/>
      <name val="Times New Roman"/>
      <family val="1"/>
    </font>
    <font>
      <sz val="8"/>
      <name val="Arial"/>
      <family val="2"/>
    </font>
    <font>
      <sz val="8"/>
      <color indexed="62"/>
      <name val="Arial"/>
      <family val="3"/>
    </font>
    <font>
      <b/>
      <sz val="8"/>
      <color indexed="8"/>
      <name val="Arial"/>
      <family val="3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8"/>
      <color indexed="8"/>
      <name val="Times New Roman"/>
      <family val="1"/>
    </font>
    <font>
      <b/>
      <sz val="12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8"/>
      <color theme="1"/>
      <name val="Times New Roman"/>
      <family val="1"/>
    </font>
    <font>
      <sz val="8"/>
      <color rgb="FFFF0000"/>
      <name val="Arial"/>
      <family val="2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62"/>
      <name val="Times New Roman"/>
      <family val="1"/>
    </font>
    <font>
      <b/>
      <u/>
      <sz val="8"/>
      <color theme="1"/>
      <name val="Calibri"/>
      <family val="2"/>
      <scheme val="minor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2">
    <xf numFmtId="0" fontId="0" fillId="0" borderId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>
      <alignment wrapText="1"/>
    </xf>
    <xf numFmtId="0" fontId="10" fillId="0" borderId="0">
      <alignment wrapText="1"/>
    </xf>
    <xf numFmtId="0" fontId="16" fillId="0" borderId="0"/>
    <xf numFmtId="0" fontId="10" fillId="0" borderId="0">
      <alignment wrapText="1"/>
    </xf>
    <xf numFmtId="0" fontId="1" fillId="0" borderId="0">
      <alignment wrapText="1"/>
    </xf>
  </cellStyleXfs>
  <cellXfs count="272">
    <xf numFmtId="0" fontId="0" fillId="0" borderId="0" xfId="0"/>
    <xf numFmtId="0" fontId="1" fillId="0" borderId="0" xfId="11">
      <alignment wrapText="1"/>
    </xf>
    <xf numFmtId="0" fontId="2" fillId="2" borderId="4" xfId="11" applyFont="1" applyFill="1" applyBorder="1" applyAlignment="1" applyProtection="1">
      <alignment horizontal="center"/>
    </xf>
    <xf numFmtId="0" fontId="6" fillId="2" borderId="0" xfId="11" quotePrefix="1" applyFont="1" applyFill="1" applyBorder="1" applyAlignment="1" applyProtection="1">
      <alignment horizontal="center" vertical="top" wrapText="1"/>
    </xf>
    <xf numFmtId="3" fontId="6" fillId="2" borderId="0" xfId="11" quotePrefix="1" applyNumberFormat="1" applyFont="1" applyFill="1" applyBorder="1" applyAlignment="1" applyProtection="1">
      <alignment horizontal="center" vertical="top" wrapText="1"/>
    </xf>
    <xf numFmtId="0" fontId="4" fillId="2" borderId="0" xfId="11" applyFont="1" applyFill="1" applyBorder="1">
      <alignment wrapText="1"/>
    </xf>
    <xf numFmtId="0" fontId="2" fillId="2" borderId="0" xfId="11" applyFont="1" applyFill="1" applyBorder="1" applyAlignment="1" applyProtection="1">
      <alignment horizontal="center"/>
    </xf>
    <xf numFmtId="3" fontId="2" fillId="2" borderId="0" xfId="11" applyNumberFormat="1" applyFont="1" applyFill="1" applyBorder="1" applyAlignment="1" applyProtection="1">
      <alignment horizontal="center"/>
    </xf>
    <xf numFmtId="3" fontId="4" fillId="2" borderId="0" xfId="11" applyNumberFormat="1" applyFont="1" applyFill="1" applyBorder="1">
      <alignment wrapText="1"/>
    </xf>
    <xf numFmtId="3" fontId="11" fillId="2" borderId="0" xfId="6" applyNumberFormat="1" applyFont="1" applyFill="1" applyBorder="1" applyAlignment="1">
      <alignment horizontal="center" wrapText="1"/>
    </xf>
    <xf numFmtId="0" fontId="4" fillId="2" borderId="0" xfId="11" applyFont="1" applyFill="1">
      <alignment wrapText="1"/>
    </xf>
    <xf numFmtId="0" fontId="6" fillId="2" borderId="7" xfId="11" quotePrefix="1" applyFont="1" applyFill="1" applyBorder="1" applyAlignment="1" applyProtection="1">
      <alignment horizontal="center" vertical="top" wrapText="1"/>
    </xf>
    <xf numFmtId="3" fontId="6" fillId="2" borderId="7" xfId="11" quotePrefix="1" applyNumberFormat="1" applyFont="1" applyFill="1" applyBorder="1" applyAlignment="1" applyProtection="1">
      <alignment horizontal="center" vertical="top" wrapText="1"/>
    </xf>
    <xf numFmtId="0" fontId="2" fillId="2" borderId="0" xfId="11" applyFont="1" applyFill="1" applyAlignment="1" applyProtection="1">
      <alignment horizontal="center"/>
    </xf>
    <xf numFmtId="3" fontId="2" fillId="2" borderId="0" xfId="11" applyNumberFormat="1" applyFont="1" applyFill="1" applyProtection="1">
      <alignment wrapText="1"/>
    </xf>
    <xf numFmtId="0" fontId="2" fillId="2" borderId="0" xfId="11" applyFont="1" applyFill="1" applyProtection="1">
      <alignment wrapText="1"/>
    </xf>
    <xf numFmtId="0" fontId="2" fillId="2" borderId="0" xfId="11" applyFont="1" applyFill="1" applyAlignment="1" applyProtection="1"/>
    <xf numFmtId="0" fontId="2" fillId="2" borderId="9" xfId="11" applyFont="1" applyFill="1" applyBorder="1" applyAlignment="1" applyProtection="1"/>
    <xf numFmtId="3" fontId="2" fillId="2" borderId="9" xfId="11" applyNumberFormat="1" applyFont="1" applyFill="1" applyBorder="1" applyProtection="1">
      <alignment wrapText="1"/>
    </xf>
    <xf numFmtId="3" fontId="3" fillId="2" borderId="10" xfId="11" applyNumberFormat="1" applyFont="1" applyFill="1" applyBorder="1" applyProtection="1">
      <alignment wrapText="1"/>
    </xf>
    <xf numFmtId="3" fontId="5" fillId="2" borderId="0" xfId="11" applyNumberFormat="1" applyFont="1" applyFill="1" applyProtection="1">
      <alignment wrapText="1"/>
    </xf>
    <xf numFmtId="3" fontId="5" fillId="2" borderId="0" xfId="11" applyNumberFormat="1" applyFont="1" applyFill="1" applyAlignment="1" applyProtection="1">
      <alignment horizontal="center"/>
    </xf>
    <xf numFmtId="0" fontId="6" fillId="2" borderId="11" xfId="11" quotePrefix="1" applyFont="1" applyFill="1" applyBorder="1" applyAlignment="1" applyProtection="1">
      <alignment horizontal="center" vertical="top" wrapText="1"/>
    </xf>
    <xf numFmtId="3" fontId="6" fillId="2" borderId="12" xfId="11" quotePrefix="1" applyNumberFormat="1" applyFont="1" applyFill="1" applyBorder="1" applyAlignment="1" applyProtection="1">
      <alignment horizontal="center" vertical="top" wrapText="1"/>
    </xf>
    <xf numFmtId="4" fontId="6" fillId="2" borderId="12" xfId="11" quotePrefix="1" applyNumberFormat="1" applyFont="1" applyFill="1" applyBorder="1" applyAlignment="1" applyProtection="1">
      <alignment horizontal="center" vertical="top" wrapText="1"/>
    </xf>
    <xf numFmtId="3" fontId="2" fillId="2" borderId="13" xfId="11" applyNumberFormat="1" applyFont="1" applyFill="1" applyBorder="1" applyAlignment="1" applyProtection="1">
      <alignment horizontal="center"/>
    </xf>
    <xf numFmtId="4" fontId="2" fillId="2" borderId="13" xfId="11" applyNumberFormat="1" applyFont="1" applyFill="1" applyBorder="1" applyAlignment="1" applyProtection="1">
      <alignment horizontal="center"/>
    </xf>
    <xf numFmtId="164" fontId="2" fillId="2" borderId="4" xfId="11" applyNumberFormat="1" applyFont="1" applyFill="1" applyBorder="1" applyAlignment="1" applyProtection="1">
      <alignment horizontal="center"/>
    </xf>
    <xf numFmtId="4" fontId="2" fillId="2" borderId="0" xfId="11" applyNumberFormat="1" applyFont="1" applyFill="1" applyBorder="1" applyAlignment="1" applyProtection="1">
      <alignment horizontal="center"/>
    </xf>
    <xf numFmtId="0" fontId="2" fillId="2" borderId="0" xfId="11" quotePrefix="1" applyFont="1" applyFill="1" applyBorder="1" applyAlignment="1" applyProtection="1">
      <alignment horizontal="left"/>
    </xf>
    <xf numFmtId="37" fontId="2" fillId="2" borderId="0" xfId="11" applyNumberFormat="1" applyFont="1" applyFill="1" applyBorder="1" applyAlignment="1" applyProtection="1">
      <alignment horizontal="center"/>
    </xf>
    <xf numFmtId="37" fontId="2" fillId="2" borderId="9" xfId="11" applyNumberFormat="1" applyFont="1" applyFill="1" applyBorder="1" applyAlignment="1" applyProtection="1">
      <alignment horizontal="center"/>
    </xf>
    <xf numFmtId="3" fontId="2" fillId="2" borderId="9" xfId="11" applyNumberFormat="1" applyFont="1" applyFill="1" applyBorder="1" applyAlignment="1" applyProtection="1">
      <alignment horizontal="center"/>
    </xf>
    <xf numFmtId="4" fontId="2" fillId="2" borderId="10" xfId="11" applyNumberFormat="1" applyFont="1" applyFill="1" applyBorder="1" applyAlignment="1" applyProtection="1">
      <alignment horizontal="center"/>
    </xf>
    <xf numFmtId="3" fontId="6" fillId="2" borderId="11" xfId="11" quotePrefix="1" applyNumberFormat="1" applyFont="1" applyFill="1" applyBorder="1" applyAlignment="1" applyProtection="1">
      <alignment horizontal="center" vertical="top" wrapText="1"/>
    </xf>
    <xf numFmtId="4" fontId="6" fillId="2" borderId="11" xfId="11" quotePrefix="1" applyNumberFormat="1" applyFont="1" applyFill="1" applyBorder="1" applyAlignment="1" applyProtection="1">
      <alignment horizontal="center" vertical="top" wrapText="1"/>
    </xf>
    <xf numFmtId="4" fontId="7" fillId="2" borderId="11" xfId="11" quotePrefix="1" applyNumberFormat="1" applyFont="1" applyFill="1" applyBorder="1" applyAlignment="1" applyProtection="1">
      <alignment horizontal="center" vertical="top" wrapText="1"/>
    </xf>
    <xf numFmtId="3" fontId="4" fillId="2" borderId="0" xfId="11" applyNumberFormat="1" applyFont="1" applyFill="1">
      <alignment wrapText="1"/>
    </xf>
    <xf numFmtId="3" fontId="4" fillId="2" borderId="10" xfId="11" applyNumberFormat="1" applyFont="1" applyFill="1" applyBorder="1">
      <alignment wrapText="1"/>
    </xf>
    <xf numFmtId="0" fontId="1" fillId="2" borderId="0" xfId="11" applyFill="1" applyBorder="1">
      <alignment wrapText="1"/>
    </xf>
    <xf numFmtId="4" fontId="4" fillId="2" borderId="0" xfId="11" applyNumberFormat="1" applyFont="1" applyFill="1" applyBorder="1">
      <alignment wrapText="1"/>
    </xf>
    <xf numFmtId="4" fontId="4" fillId="2" borderId="0" xfId="11" applyNumberFormat="1" applyFont="1" applyFill="1">
      <alignment wrapText="1"/>
    </xf>
    <xf numFmtId="3" fontId="7" fillId="2" borderId="14" xfId="11" quotePrefix="1" applyNumberFormat="1" applyFont="1" applyFill="1" applyBorder="1" applyAlignment="1" applyProtection="1">
      <alignment horizontal="center" vertical="top"/>
    </xf>
    <xf numFmtId="3" fontId="7" fillId="2" borderId="15" xfId="11" quotePrefix="1" applyNumberFormat="1" applyFont="1" applyFill="1" applyBorder="1" applyAlignment="1" applyProtection="1">
      <alignment horizontal="center" vertical="top"/>
    </xf>
    <xf numFmtId="0" fontId="9" fillId="2" borderId="15" xfId="11" applyFont="1" applyFill="1" applyBorder="1" applyAlignment="1">
      <alignment horizontal="center" vertical="top" wrapText="1"/>
    </xf>
    <xf numFmtId="3" fontId="7" fillId="2" borderId="14" xfId="11" applyNumberFormat="1" applyFont="1" applyFill="1" applyBorder="1" applyAlignment="1" applyProtection="1">
      <alignment horizontal="center" vertical="top"/>
    </xf>
    <xf numFmtId="3" fontId="2" fillId="2" borderId="16" xfId="11" quotePrefix="1" applyNumberFormat="1" applyFont="1" applyFill="1" applyBorder="1" applyAlignment="1" applyProtection="1">
      <alignment horizontal="center"/>
    </xf>
    <xf numFmtId="3" fontId="2" fillId="2" borderId="17" xfId="11" quotePrefix="1" applyNumberFormat="1" applyFont="1" applyFill="1" applyBorder="1" applyAlignment="1" applyProtection="1">
      <alignment horizontal="center"/>
    </xf>
    <xf numFmtId="3" fontId="7" fillId="2" borderId="15" xfId="11" applyNumberFormat="1" applyFont="1" applyFill="1" applyBorder="1" applyAlignment="1" applyProtection="1">
      <alignment horizontal="center" vertical="top"/>
    </xf>
    <xf numFmtId="3" fontId="2" fillId="2" borderId="18" xfId="11" quotePrefix="1" applyNumberFormat="1" applyFont="1" applyFill="1" applyBorder="1" applyAlignment="1" applyProtection="1">
      <alignment horizontal="center"/>
    </xf>
    <xf numFmtId="3" fontId="2" fillId="2" borderId="19" xfId="11" quotePrefix="1" applyNumberFormat="1" applyFont="1" applyFill="1" applyBorder="1" applyAlignment="1" applyProtection="1">
      <alignment horizontal="center"/>
    </xf>
    <xf numFmtId="3" fontId="2" fillId="2" borderId="16" xfId="11" applyNumberFormat="1" applyFont="1" applyFill="1" applyBorder="1" applyAlignment="1" applyProtection="1">
      <alignment horizontal="center"/>
    </xf>
    <xf numFmtId="3" fontId="2" fillId="2" borderId="20" xfId="11" applyNumberFormat="1" applyFont="1" applyFill="1" applyBorder="1" applyAlignment="1" applyProtection="1">
      <alignment horizontal="center"/>
    </xf>
    <xf numFmtId="3" fontId="2" fillId="2" borderId="21" xfId="11" applyNumberFormat="1" applyFont="1" applyFill="1" applyBorder="1" applyAlignment="1" applyProtection="1">
      <alignment horizontal="center"/>
    </xf>
    <xf numFmtId="3" fontId="2" fillId="2" borderId="19" xfId="11" applyNumberFormat="1" applyFont="1" applyFill="1" applyBorder="1" applyAlignment="1" applyProtection="1">
      <alignment horizontal="center"/>
    </xf>
    <xf numFmtId="3" fontId="2" fillId="2" borderId="18" xfId="11" applyNumberFormat="1" applyFont="1" applyFill="1" applyBorder="1" applyAlignment="1" applyProtection="1">
      <alignment horizontal="center"/>
    </xf>
    <xf numFmtId="3" fontId="4" fillId="2" borderId="18" xfId="11" applyNumberFormat="1" applyFont="1" applyFill="1" applyBorder="1" applyAlignment="1">
      <alignment horizontal="center" wrapText="1"/>
    </xf>
    <xf numFmtId="3" fontId="4" fillId="2" borderId="19" xfId="11" applyNumberFormat="1" applyFont="1" applyFill="1" applyBorder="1" applyAlignment="1">
      <alignment horizontal="center" wrapText="1"/>
    </xf>
    <xf numFmtId="3" fontId="4" fillId="2" borderId="22" xfId="11" quotePrefix="1" applyNumberFormat="1" applyFont="1" applyFill="1" applyBorder="1" applyAlignment="1">
      <alignment horizontal="center" wrapText="1"/>
    </xf>
    <xf numFmtId="3" fontId="4" fillId="2" borderId="23" xfId="11" applyNumberFormat="1" applyFont="1" applyFill="1" applyBorder="1" applyAlignment="1">
      <alignment horizontal="center" wrapText="1"/>
    </xf>
    <xf numFmtId="3" fontId="4" fillId="2" borderId="22" xfId="11" applyNumberFormat="1" applyFont="1" applyFill="1" applyBorder="1" applyAlignment="1">
      <alignment horizontal="center" wrapText="1"/>
    </xf>
    <xf numFmtId="0" fontId="1" fillId="0" borderId="0" xfId="11" applyFill="1">
      <alignment wrapText="1"/>
    </xf>
    <xf numFmtId="1" fontId="4" fillId="0" borderId="0" xfId="11" applyNumberFormat="1" applyFont="1" applyFill="1">
      <alignment wrapText="1"/>
    </xf>
    <xf numFmtId="0" fontId="4" fillId="0" borderId="0" xfId="11" applyFont="1" applyFill="1" applyBorder="1">
      <alignment wrapText="1"/>
    </xf>
    <xf numFmtId="0" fontId="0" fillId="0" borderId="0" xfId="0"/>
    <xf numFmtId="0" fontId="19" fillId="0" borderId="0" xfId="0" applyFont="1" applyFill="1" applyAlignment="1">
      <alignment horizontal="center"/>
    </xf>
    <xf numFmtId="0" fontId="0" fillId="0" borderId="0" xfId="0" applyFill="1"/>
    <xf numFmtId="0" fontId="2" fillId="0" borderId="0" xfId="11" applyFont="1" applyFill="1" applyProtection="1">
      <alignment wrapText="1"/>
    </xf>
    <xf numFmtId="0" fontId="1" fillId="0" borderId="0" xfId="11" applyBorder="1">
      <alignment wrapText="1"/>
    </xf>
    <xf numFmtId="37" fontId="2" fillId="0" borderId="0" xfId="11" applyNumberFormat="1" applyFont="1" applyFill="1" applyBorder="1" applyAlignment="1" applyProtection="1">
      <alignment horizontal="center"/>
    </xf>
    <xf numFmtId="0" fontId="0" fillId="0" borderId="0" xfId="0" applyFill="1" applyBorder="1"/>
    <xf numFmtId="0" fontId="1" fillId="0" borderId="0" xfId="11" applyFill="1" applyBorder="1">
      <alignment wrapText="1"/>
    </xf>
    <xf numFmtId="3" fontId="11" fillId="0" borderId="0" xfId="7" applyNumberFormat="1" applyFont="1" applyFill="1" applyBorder="1" applyAlignment="1">
      <alignment horizontal="center" wrapText="1"/>
    </xf>
    <xf numFmtId="3" fontId="2" fillId="0" borderId="0" xfId="0" applyNumberFormat="1" applyFont="1" applyFill="1" applyBorder="1" applyAlignment="1" applyProtection="1">
      <alignment horizontal="center"/>
    </xf>
    <xf numFmtId="3" fontId="4" fillId="0" borderId="0" xfId="7" applyNumberFormat="1" applyFon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 applyBorder="1"/>
    <xf numFmtId="1" fontId="4" fillId="0" borderId="0" xfId="7" applyNumberFormat="1" applyFont="1" applyFill="1" applyBorder="1" applyAlignment="1">
      <alignment horizontal="center" wrapText="1"/>
    </xf>
    <xf numFmtId="0" fontId="20" fillId="0" borderId="0" xfId="0" applyFont="1"/>
    <xf numFmtId="0" fontId="4" fillId="0" borderId="0" xfId="11" applyFont="1">
      <alignment wrapText="1"/>
    </xf>
    <xf numFmtId="1" fontId="20" fillId="0" borderId="0" xfId="0" applyNumberFormat="1" applyFont="1"/>
    <xf numFmtId="0" fontId="0" fillId="2" borderId="0" xfId="0" applyFill="1"/>
    <xf numFmtId="0" fontId="7" fillId="3" borderId="0" xfId="11" applyFont="1" applyFill="1" applyAlignment="1" applyProtection="1">
      <alignment horizontal="center" vertical="center"/>
    </xf>
    <xf numFmtId="3" fontId="12" fillId="3" borderId="0" xfId="11" quotePrefix="1" applyNumberFormat="1" applyFont="1" applyFill="1" applyAlignment="1" applyProtection="1">
      <alignment horizontal="center" vertical="center"/>
    </xf>
    <xf numFmtId="0" fontId="2" fillId="3" borderId="0" xfId="11" applyFont="1" applyFill="1" applyAlignment="1" applyProtection="1">
      <alignment horizontal="center" vertical="center"/>
    </xf>
    <xf numFmtId="3" fontId="13" fillId="3" borderId="0" xfId="11" quotePrefix="1" applyNumberFormat="1" applyFont="1" applyFill="1" applyAlignment="1" applyProtection="1">
      <alignment horizontal="center" vertical="center"/>
    </xf>
    <xf numFmtId="0" fontId="7" fillId="3" borderId="0" xfId="11" applyFont="1" applyFill="1" applyAlignment="1" applyProtection="1">
      <alignment horizontal="center" vertical="center" wrapText="1"/>
    </xf>
    <xf numFmtId="3" fontId="8" fillId="3" borderId="0" xfId="11" applyNumberFormat="1" applyFont="1" applyFill="1" applyAlignment="1" applyProtection="1">
      <alignment horizontal="center" vertical="center" wrapText="1"/>
    </xf>
    <xf numFmtId="3" fontId="21" fillId="3" borderId="0" xfId="11" applyNumberFormat="1" applyFont="1" applyFill="1" applyAlignment="1" applyProtection="1">
      <alignment horizontal="center" vertical="center" wrapText="1"/>
    </xf>
    <xf numFmtId="4" fontId="14" fillId="3" borderId="0" xfId="11" applyNumberFormat="1" applyFont="1" applyFill="1" applyAlignment="1" applyProtection="1">
      <alignment horizontal="center" vertical="center" wrapText="1"/>
    </xf>
    <xf numFmtId="0" fontId="13" fillId="3" borderId="0" xfId="11" applyFont="1" applyFill="1" applyAlignment="1">
      <alignment horizontal="center" vertical="center" wrapText="1"/>
    </xf>
    <xf numFmtId="0" fontId="2" fillId="3" borderId="0" xfId="11" applyFont="1" applyFill="1" applyAlignment="1" applyProtection="1">
      <alignment horizontal="center" vertical="center" wrapText="1"/>
    </xf>
    <xf numFmtId="3" fontId="2" fillId="3" borderId="0" xfId="11" applyNumberFormat="1" applyFont="1" applyFill="1" applyAlignment="1" applyProtection="1">
      <alignment horizontal="center" vertical="center" wrapText="1"/>
    </xf>
    <xf numFmtId="3" fontId="3" fillId="3" borderId="0" xfId="11" applyNumberFormat="1" applyFont="1" applyFill="1" applyAlignment="1" applyProtection="1">
      <alignment horizontal="center" vertical="center" wrapText="1"/>
    </xf>
    <xf numFmtId="4" fontId="2" fillId="3" borderId="0" xfId="11" applyNumberFormat="1" applyFont="1" applyFill="1" applyAlignment="1" applyProtection="1">
      <alignment horizontal="center" vertical="center" wrapText="1"/>
    </xf>
    <xf numFmtId="0" fontId="1" fillId="3" borderId="0" xfId="11" applyFill="1" applyAlignment="1">
      <alignment horizontal="center" vertical="center" wrapText="1"/>
    </xf>
    <xf numFmtId="0" fontId="0" fillId="3" borderId="0" xfId="0" applyFill="1"/>
    <xf numFmtId="4" fontId="6" fillId="2" borderId="25" xfId="11" quotePrefix="1" applyNumberFormat="1" applyFont="1" applyFill="1" applyBorder="1" applyAlignment="1" applyProtection="1">
      <alignment horizontal="center" vertical="top" wrapText="1"/>
    </xf>
    <xf numFmtId="4" fontId="7" fillId="2" borderId="1" xfId="11" quotePrefix="1" applyNumberFormat="1" applyFont="1" applyFill="1" applyBorder="1" applyAlignment="1" applyProtection="1">
      <alignment horizontal="center" vertical="top" wrapText="1"/>
    </xf>
    <xf numFmtId="164" fontId="2" fillId="2" borderId="1" xfId="11" applyNumberFormat="1" applyFont="1" applyFill="1" applyBorder="1" applyAlignment="1" applyProtection="1">
      <alignment horizontal="center"/>
    </xf>
    <xf numFmtId="0" fontId="2" fillId="0" borderId="0" xfId="11" applyFont="1" applyFill="1" applyBorder="1" applyAlignment="1" applyProtection="1">
      <alignment horizontal="center"/>
    </xf>
    <xf numFmtId="3" fontId="2" fillId="0" borderId="0" xfId="11" applyNumberFormat="1" applyFont="1" applyFill="1" applyBorder="1" applyAlignment="1" applyProtection="1">
      <alignment horizontal="center"/>
    </xf>
    <xf numFmtId="0" fontId="4" fillId="0" borderId="0" xfId="11" applyFont="1" applyFill="1" applyBorder="1" applyAlignment="1">
      <alignment horizontal="center" wrapText="1"/>
    </xf>
    <xf numFmtId="1" fontId="4" fillId="0" borderId="0" xfId="11" applyNumberFormat="1" applyFont="1" applyFill="1" applyBorder="1">
      <alignment wrapText="1"/>
    </xf>
    <xf numFmtId="1" fontId="20" fillId="0" borderId="0" xfId="0" applyNumberFormat="1" applyFont="1" applyFill="1" applyBorder="1"/>
    <xf numFmtId="0" fontId="9" fillId="2" borderId="31" xfId="11" quotePrefix="1" applyFont="1" applyFill="1" applyBorder="1" applyAlignment="1" applyProtection="1">
      <alignment horizontal="center" vertical="top" wrapText="1"/>
    </xf>
    <xf numFmtId="0" fontId="4" fillId="2" borderId="32" xfId="11" applyFont="1" applyFill="1" applyBorder="1" applyAlignment="1" applyProtection="1">
      <alignment horizontal="center"/>
    </xf>
    <xf numFmtId="0" fontId="9" fillId="2" borderId="33" xfId="11" applyFont="1" applyFill="1" applyBorder="1" applyAlignment="1" applyProtection="1">
      <alignment horizontal="center" vertical="top" wrapText="1"/>
    </xf>
    <xf numFmtId="0" fontId="9" fillId="2" borderId="34" xfId="11" quotePrefix="1" applyFont="1" applyFill="1" applyBorder="1" applyAlignment="1" applyProtection="1">
      <alignment horizontal="center" vertical="top" wrapText="1"/>
    </xf>
    <xf numFmtId="0" fontId="4" fillId="2" borderId="35" xfId="11" applyFont="1" applyFill="1" applyBorder="1" applyAlignment="1" applyProtection="1">
      <alignment horizontal="center"/>
    </xf>
    <xf numFmtId="0" fontId="4" fillId="2" borderId="36" xfId="11" applyFont="1" applyFill="1" applyBorder="1" applyAlignment="1" applyProtection="1">
      <alignment horizontal="left"/>
    </xf>
    <xf numFmtId="37" fontId="4" fillId="2" borderId="37" xfId="11" applyNumberFormat="1" applyFont="1" applyFill="1" applyBorder="1" applyAlignment="1" applyProtection="1">
      <alignment horizontal="center"/>
    </xf>
    <xf numFmtId="0" fontId="4" fillId="2" borderId="38" xfId="11" applyFont="1" applyFill="1" applyBorder="1" applyAlignment="1" applyProtection="1">
      <alignment horizontal="left"/>
    </xf>
    <xf numFmtId="37" fontId="4" fillId="2" borderId="39" xfId="11" applyNumberFormat="1" applyFont="1" applyFill="1" applyBorder="1" applyAlignment="1" applyProtection="1">
      <alignment horizontal="center"/>
    </xf>
    <xf numFmtId="0" fontId="4" fillId="2" borderId="40" xfId="11" quotePrefix="1" applyFont="1" applyFill="1" applyBorder="1" applyAlignment="1" applyProtection="1">
      <alignment horizontal="left"/>
    </xf>
    <xf numFmtId="0" fontId="4" fillId="2" borderId="42" xfId="11" quotePrefix="1" applyFont="1" applyFill="1" applyBorder="1" applyAlignment="1" applyProtection="1">
      <alignment horizontal="left"/>
    </xf>
    <xf numFmtId="0" fontId="4" fillId="0" borderId="0" xfId="11" applyFont="1" applyFill="1" applyAlignment="1">
      <alignment horizontal="center" wrapText="1"/>
    </xf>
    <xf numFmtId="166" fontId="4" fillId="0" borderId="0" xfId="11" applyNumberFormat="1" applyFont="1" applyFill="1" applyBorder="1">
      <alignment wrapText="1"/>
    </xf>
    <xf numFmtId="4" fontId="4" fillId="0" borderId="0" xfId="11" applyNumberFormat="1" applyFont="1" applyFill="1" applyAlignment="1">
      <alignment horizontal="center" wrapText="1"/>
    </xf>
    <xf numFmtId="4" fontId="2" fillId="0" borderId="0" xfId="11" applyNumberFormat="1" applyFont="1" applyFill="1" applyBorder="1" applyAlignment="1" applyProtection="1">
      <alignment horizontal="center" wrapText="1"/>
    </xf>
    <xf numFmtId="4" fontId="2" fillId="0" borderId="0" xfId="11" applyNumberFormat="1" applyFont="1" applyFill="1" applyBorder="1" applyAlignment="1" applyProtection="1">
      <alignment horizontal="center"/>
    </xf>
    <xf numFmtId="164" fontId="2" fillId="0" borderId="0" xfId="11" applyNumberFormat="1" applyFont="1" applyFill="1" applyBorder="1" applyAlignment="1" applyProtection="1">
      <alignment horizontal="center" wrapText="1"/>
    </xf>
    <xf numFmtId="4" fontId="4" fillId="0" borderId="0" xfId="11" applyNumberFormat="1" applyFont="1" applyFill="1" applyBorder="1" applyAlignment="1" applyProtection="1">
      <alignment horizontal="center"/>
    </xf>
    <xf numFmtId="164" fontId="4" fillId="0" borderId="0" xfId="11" applyNumberFormat="1" applyFont="1" applyFill="1" applyBorder="1" applyAlignment="1" applyProtection="1">
      <alignment horizontal="center" wrapText="1"/>
    </xf>
    <xf numFmtId="0" fontId="4" fillId="0" borderId="0" xfId="11" applyFont="1" applyFill="1" applyBorder="1" applyAlignment="1" applyProtection="1">
      <alignment horizontal="center"/>
    </xf>
    <xf numFmtId="37" fontId="4" fillId="0" borderId="0" xfId="11" applyNumberFormat="1" applyFont="1" applyFill="1" applyBorder="1" applyAlignment="1" applyProtection="1">
      <alignment horizontal="center"/>
    </xf>
    <xf numFmtId="3" fontId="4" fillId="0" borderId="0" xfId="11" applyNumberFormat="1" applyFont="1" applyFill="1" applyBorder="1" applyAlignment="1" applyProtection="1">
      <alignment horizontal="center"/>
    </xf>
    <xf numFmtId="0" fontId="4" fillId="0" borderId="0" xfId="11" applyFont="1" applyFill="1">
      <alignment wrapText="1"/>
    </xf>
    <xf numFmtId="0" fontId="9" fillId="0" borderId="0" xfId="7" quotePrefix="1" applyFont="1" applyFill="1" applyBorder="1" applyAlignment="1" applyProtection="1">
      <alignment horizontal="left"/>
    </xf>
    <xf numFmtId="3" fontId="22" fillId="0" borderId="0" xfId="11" applyNumberFormat="1" applyFont="1" applyFill="1" applyBorder="1" applyAlignment="1" applyProtection="1">
      <alignment horizontal="center"/>
    </xf>
    <xf numFmtId="0" fontId="22" fillId="0" borderId="0" xfId="11" applyFont="1" applyFill="1" applyBorder="1">
      <alignment wrapText="1"/>
    </xf>
    <xf numFmtId="164" fontId="22" fillId="0" borderId="0" xfId="11" applyNumberFormat="1" applyFont="1" applyFill="1" applyBorder="1" applyAlignment="1" applyProtection="1">
      <alignment horizontal="center" wrapText="1"/>
    </xf>
    <xf numFmtId="0" fontId="4" fillId="0" borderId="0" xfId="11" applyFont="1" applyFill="1" applyBorder="1" applyAlignment="1" applyProtection="1">
      <alignment horizontal="left"/>
    </xf>
    <xf numFmtId="0" fontId="4" fillId="0" borderId="0" xfId="11" applyFont="1" applyFill="1" applyBorder="1" applyAlignment="1">
      <alignment horizontal="left" wrapText="1"/>
    </xf>
    <xf numFmtId="0" fontId="22" fillId="0" borderId="0" xfId="11" applyFont="1" applyFill="1" applyBorder="1" applyAlignment="1">
      <alignment horizontal="left" wrapText="1"/>
    </xf>
    <xf numFmtId="0" fontId="22" fillId="0" borderId="0" xfId="7" applyFont="1" applyFill="1" applyBorder="1" applyAlignment="1" applyProtection="1">
      <alignment horizontal="left"/>
    </xf>
    <xf numFmtId="0" fontId="22" fillId="0" borderId="0" xfId="7" applyFont="1" applyFill="1" applyAlignment="1">
      <alignment horizontal="left" wrapText="1"/>
    </xf>
    <xf numFmtId="0" fontId="23" fillId="0" borderId="0" xfId="0" applyFont="1" applyFill="1"/>
    <xf numFmtId="0" fontId="22" fillId="0" borderId="0" xfId="11" applyFont="1" applyFill="1">
      <alignment wrapText="1"/>
    </xf>
    <xf numFmtId="0" fontId="4" fillId="0" borderId="0" xfId="7" applyFont="1" applyFill="1" applyBorder="1" applyAlignment="1" applyProtection="1">
      <alignment horizontal="left"/>
    </xf>
    <xf numFmtId="0" fontId="4" fillId="0" borderId="0" xfId="7" applyFont="1" applyFill="1" applyAlignment="1">
      <alignment horizontal="left" wrapText="1"/>
    </xf>
    <xf numFmtId="0" fontId="2" fillId="0" borderId="0" xfId="11" quotePrefix="1" applyFont="1" applyFill="1" applyBorder="1" applyAlignment="1" applyProtection="1">
      <alignment horizontal="left"/>
    </xf>
    <xf numFmtId="3" fontId="4" fillId="0" borderId="0" xfId="11" applyNumberFormat="1" applyFont="1" applyFill="1">
      <alignment wrapText="1"/>
    </xf>
    <xf numFmtId="37" fontId="22" fillId="0" borderId="0" xfId="11" applyNumberFormat="1" applyFont="1" applyFill="1" applyBorder="1" applyAlignment="1" applyProtection="1">
      <alignment horizontal="center"/>
    </xf>
    <xf numFmtId="0" fontId="4" fillId="0" borderId="0" xfId="7" quotePrefix="1" applyFont="1" applyFill="1" applyBorder="1" applyAlignment="1" applyProtection="1">
      <alignment horizontal="left"/>
    </xf>
    <xf numFmtId="0" fontId="9" fillId="2" borderId="14" xfId="11" applyFont="1" applyFill="1" applyBorder="1" applyAlignment="1">
      <alignment horizontal="center" vertical="top" wrapText="1"/>
    </xf>
    <xf numFmtId="1" fontId="22" fillId="0" borderId="0" xfId="11" applyNumberFormat="1" applyFont="1" applyFill="1" applyBorder="1" applyAlignment="1" applyProtection="1">
      <alignment horizontal="left"/>
    </xf>
    <xf numFmtId="3" fontId="22" fillId="0" borderId="0" xfId="11" applyNumberFormat="1" applyFont="1" applyFill="1" applyAlignment="1">
      <alignment horizontal="left" wrapText="1"/>
    </xf>
    <xf numFmtId="3" fontId="2" fillId="2" borderId="1" xfId="11" applyNumberFormat="1" applyFont="1" applyFill="1" applyBorder="1" applyAlignment="1" applyProtection="1">
      <alignment horizontal="center" vertical="center"/>
    </xf>
    <xf numFmtId="0" fontId="2" fillId="0" borderId="9" xfId="11" applyFont="1" applyFill="1" applyBorder="1" applyAlignment="1" applyProtection="1">
      <alignment horizontal="center"/>
    </xf>
    <xf numFmtId="0" fontId="22" fillId="0" borderId="9" xfId="11" applyFont="1" applyFill="1" applyBorder="1" applyAlignment="1" applyProtection="1">
      <alignment horizontal="center"/>
    </xf>
    <xf numFmtId="0" fontId="2" fillId="0" borderId="10" xfId="11" applyFont="1" applyFill="1" applyBorder="1" applyAlignment="1" applyProtection="1">
      <alignment horizontal="center"/>
    </xf>
    <xf numFmtId="37" fontId="4" fillId="0" borderId="41" xfId="11" applyNumberFormat="1" applyFont="1" applyFill="1" applyBorder="1" applyAlignment="1" applyProtection="1">
      <alignment horizontal="center"/>
    </xf>
    <xf numFmtId="37" fontId="4" fillId="0" borderId="43" xfId="11" applyNumberFormat="1" applyFont="1" applyFill="1" applyBorder="1" applyAlignment="1" applyProtection="1">
      <alignment horizontal="center"/>
    </xf>
    <xf numFmtId="0" fontId="2" fillId="2" borderId="3" xfId="11" applyFont="1" applyFill="1" applyBorder="1" applyAlignment="1" applyProtection="1">
      <alignment horizontal="center" vertical="center"/>
    </xf>
    <xf numFmtId="3" fontId="2" fillId="2" borderId="3" xfId="11" applyNumberFormat="1" applyFont="1" applyFill="1" applyBorder="1" applyAlignment="1" applyProtection="1">
      <alignment horizontal="center" vertical="center"/>
    </xf>
    <xf numFmtId="4" fontId="2" fillId="2" borderId="3" xfId="11" applyNumberFormat="1" applyFont="1" applyFill="1" applyBorder="1" applyAlignment="1" applyProtection="1">
      <alignment horizontal="center" vertical="center"/>
    </xf>
    <xf numFmtId="4" fontId="2" fillId="2" borderId="26" xfId="11" applyNumberFormat="1" applyFont="1" applyFill="1" applyBorder="1" applyAlignment="1" applyProtection="1">
      <alignment horizontal="center" vertical="center"/>
    </xf>
    <xf numFmtId="164" fontId="2" fillId="2" borderId="1" xfId="11" applyNumberFormat="1" applyFont="1" applyFill="1" applyBorder="1" applyAlignment="1" applyProtection="1">
      <alignment horizontal="center" vertical="center" wrapText="1"/>
    </xf>
    <xf numFmtId="3" fontId="2" fillId="2" borderId="6" xfId="11" applyNumberFormat="1" applyFont="1" applyFill="1" applyBorder="1" applyAlignment="1" applyProtection="1">
      <alignment horizontal="center" vertical="center"/>
    </xf>
    <xf numFmtId="0" fontId="2" fillId="2" borderId="2" xfId="11" applyFont="1" applyFill="1" applyBorder="1" applyAlignment="1" applyProtection="1">
      <alignment horizontal="center" vertical="center"/>
    </xf>
    <xf numFmtId="3" fontId="2" fillId="2" borderId="5" xfId="11" applyNumberFormat="1" applyFont="1" applyFill="1" applyBorder="1" applyAlignment="1" applyProtection="1">
      <alignment horizontal="center" vertical="center"/>
    </xf>
    <xf numFmtId="164" fontId="2" fillId="2" borderId="3" xfId="11" applyNumberFormat="1" applyFont="1" applyFill="1" applyBorder="1" applyAlignment="1" applyProtection="1">
      <alignment horizontal="center" vertical="center" wrapText="1"/>
    </xf>
    <xf numFmtId="3" fontId="4" fillId="2" borderId="27" xfId="11" applyNumberFormat="1" applyFont="1" applyFill="1" applyBorder="1" applyAlignment="1" applyProtection="1">
      <alignment horizontal="left" vertical="center"/>
    </xf>
    <xf numFmtId="37" fontId="22" fillId="2" borderId="28" xfId="11" applyNumberFormat="1" applyFont="1" applyFill="1" applyBorder="1" applyAlignment="1" applyProtection="1">
      <alignment horizontal="center" vertical="center"/>
    </xf>
    <xf numFmtId="0" fontId="4" fillId="2" borderId="27" xfId="11" applyFont="1" applyFill="1" applyBorder="1" applyAlignment="1" applyProtection="1">
      <alignment horizontal="left" vertical="center"/>
    </xf>
    <xf numFmtId="0" fontId="22" fillId="2" borderId="30" xfId="11" applyFont="1" applyFill="1" applyBorder="1" applyAlignment="1" applyProtection="1">
      <alignment horizontal="left" vertical="center"/>
    </xf>
    <xf numFmtId="0" fontId="22" fillId="2" borderId="24" xfId="7" applyFont="1" applyFill="1" applyBorder="1" applyAlignment="1" applyProtection="1">
      <alignment horizontal="left" vertical="center"/>
    </xf>
    <xf numFmtId="3" fontId="4" fillId="2" borderId="27" xfId="11" applyNumberFormat="1" applyFont="1" applyFill="1" applyBorder="1" applyAlignment="1" applyProtection="1">
      <alignment horizontal="center" vertical="center"/>
    </xf>
    <xf numFmtId="3" fontId="4" fillId="0" borderId="27" xfId="11" applyNumberFormat="1" applyFont="1" applyFill="1" applyBorder="1" applyAlignment="1" applyProtection="1">
      <alignment horizontal="center" vertical="center"/>
    </xf>
    <xf numFmtId="0" fontId="4" fillId="2" borderId="30" xfId="11" applyFont="1" applyFill="1" applyBorder="1" applyAlignment="1" applyProtection="1">
      <alignment horizontal="center" vertical="center"/>
    </xf>
    <xf numFmtId="0" fontId="22" fillId="2" borderId="30" xfId="11" applyFont="1" applyFill="1" applyBorder="1" applyAlignment="1" applyProtection="1">
      <alignment horizontal="center" vertical="center"/>
    </xf>
    <xf numFmtId="0" fontId="4" fillId="0" borderId="24" xfId="7" applyFont="1" applyFill="1" applyBorder="1" applyAlignment="1" applyProtection="1">
      <alignment horizontal="center" vertical="center"/>
    </xf>
    <xf numFmtId="3" fontId="4" fillId="0" borderId="24" xfId="7" applyNumberFormat="1" applyFont="1" applyFill="1" applyBorder="1" applyAlignment="1" applyProtection="1">
      <alignment horizontal="center" vertical="center"/>
    </xf>
    <xf numFmtId="37" fontId="4" fillId="2" borderId="28" xfId="11" applyNumberFormat="1" applyFont="1" applyFill="1" applyBorder="1" applyAlignment="1" applyProtection="1">
      <alignment horizontal="left" vertical="center"/>
    </xf>
    <xf numFmtId="0" fontId="4" fillId="2" borderId="1" xfId="11" applyFont="1" applyFill="1" applyBorder="1" applyAlignment="1">
      <alignment horizontal="center" vertical="center" wrapText="1"/>
    </xf>
    <xf numFmtId="0" fontId="2" fillId="2" borderId="1" xfId="11" applyFont="1" applyFill="1" applyBorder="1" applyAlignment="1" applyProtection="1">
      <alignment horizontal="center" vertical="center"/>
    </xf>
    <xf numFmtId="3" fontId="4" fillId="2" borderId="1" xfId="7" applyNumberFormat="1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 applyProtection="1">
      <alignment horizontal="center" vertical="center"/>
    </xf>
    <xf numFmtId="0" fontId="9" fillId="2" borderId="0" xfId="11" applyFont="1" applyFill="1" applyBorder="1" applyAlignment="1">
      <alignment horizontal="center" vertical="center" wrapText="1"/>
    </xf>
    <xf numFmtId="0" fontId="9" fillId="2" borderId="1" xfId="11" applyFont="1" applyFill="1" applyBorder="1" applyAlignment="1">
      <alignment horizontal="center" vertical="center" wrapText="1"/>
    </xf>
    <xf numFmtId="0" fontId="9" fillId="2" borderId="7" xfId="11" applyFont="1" applyFill="1" applyBorder="1" applyAlignment="1">
      <alignment horizontal="center" vertical="center" wrapText="1"/>
    </xf>
    <xf numFmtId="0" fontId="22" fillId="0" borderId="0" xfId="11" applyFont="1" applyAlignment="1">
      <alignment horizontal="left" wrapText="1"/>
    </xf>
    <xf numFmtId="0" fontId="9" fillId="0" borderId="7" xfId="11" applyFont="1" applyFill="1" applyBorder="1" applyAlignment="1">
      <alignment horizontal="center" vertical="center" wrapText="1"/>
    </xf>
    <xf numFmtId="0" fontId="22" fillId="0" borderId="0" xfId="11" applyFont="1" applyAlignment="1">
      <alignment horizontal="left" vertical="center" wrapText="1"/>
    </xf>
    <xf numFmtId="0" fontId="6" fillId="2" borderId="0" xfId="11" quotePrefix="1" applyFont="1" applyFill="1" applyBorder="1" applyAlignment="1" applyProtection="1">
      <alignment horizontal="center" vertical="center" wrapText="1"/>
    </xf>
    <xf numFmtId="3" fontId="6" fillId="2" borderId="0" xfId="11" quotePrefix="1" applyNumberFormat="1" applyFont="1" applyFill="1" applyBorder="1" applyAlignment="1" applyProtection="1">
      <alignment horizontal="center" vertical="center" wrapText="1"/>
    </xf>
    <xf numFmtId="0" fontId="4" fillId="0" borderId="0" xfId="11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6" fillId="2" borderId="1" xfId="11" quotePrefix="1" applyFont="1" applyFill="1" applyBorder="1" applyAlignment="1" applyProtection="1">
      <alignment horizontal="center" vertical="center" wrapText="1"/>
    </xf>
    <xf numFmtId="3" fontId="6" fillId="2" borderId="1" xfId="11" quotePrefix="1" applyNumberFormat="1" applyFont="1" applyFill="1" applyBorder="1" applyAlignment="1" applyProtection="1">
      <alignment horizontal="center" vertical="center" wrapText="1"/>
    </xf>
    <xf numFmtId="0" fontId="6" fillId="2" borderId="7" xfId="11" quotePrefix="1" applyFont="1" applyFill="1" applyBorder="1" applyAlignment="1" applyProtection="1">
      <alignment horizontal="center" vertical="center" wrapText="1"/>
    </xf>
    <xf numFmtId="3" fontId="6" fillId="2" borderId="7" xfId="11" quotePrefix="1" applyNumberFormat="1" applyFont="1" applyFill="1" applyBorder="1" applyAlignment="1" applyProtection="1">
      <alignment horizontal="center" vertical="center" wrapText="1"/>
    </xf>
    <xf numFmtId="1" fontId="4" fillId="2" borderId="0" xfId="11" applyNumberFormat="1" applyFont="1" applyFill="1" applyAlignment="1">
      <alignment horizontal="center" vertical="center" wrapText="1"/>
    </xf>
    <xf numFmtId="0" fontId="4" fillId="2" borderId="0" xfId="11" applyFont="1" applyFill="1" applyBorder="1" applyAlignment="1">
      <alignment horizontal="center" vertical="center" wrapText="1"/>
    </xf>
    <xf numFmtId="3" fontId="6" fillId="0" borderId="7" xfId="11" quotePrefix="1" applyNumberFormat="1" applyFont="1" applyFill="1" applyBorder="1" applyAlignment="1" applyProtection="1">
      <alignment horizontal="center" vertical="center" wrapText="1"/>
    </xf>
    <xf numFmtId="0" fontId="4" fillId="0" borderId="0" xfId="11" applyFont="1" applyFill="1" applyAlignment="1">
      <alignment horizontal="center" vertical="center" wrapText="1"/>
    </xf>
    <xf numFmtId="0" fontId="6" fillId="0" borderId="7" xfId="11" quotePrefix="1" applyFont="1" applyFill="1" applyBorder="1" applyAlignment="1" applyProtection="1">
      <alignment horizontal="center" vertical="center" wrapText="1"/>
    </xf>
    <xf numFmtId="0" fontId="22" fillId="0" borderId="0" xfId="11" applyFont="1" applyFill="1" applyAlignment="1">
      <alignment horizontal="center" vertical="center" wrapText="1"/>
    </xf>
    <xf numFmtId="0" fontId="4" fillId="0" borderId="1" xfId="11" applyFont="1" applyFill="1" applyBorder="1" applyAlignment="1">
      <alignment horizontal="center" vertical="center" wrapText="1"/>
    </xf>
    <xf numFmtId="0" fontId="2" fillId="0" borderId="1" xfId="11" applyFont="1" applyFill="1" applyBorder="1" applyAlignment="1" applyProtection="1">
      <alignment horizontal="center" vertical="center"/>
    </xf>
    <xf numFmtId="3" fontId="4" fillId="0" borderId="1" xfId="7" applyNumberFormat="1" applyFont="1" applyFill="1" applyBorder="1" applyAlignment="1">
      <alignment horizontal="center" vertical="center" wrapText="1"/>
    </xf>
    <xf numFmtId="0" fontId="4" fillId="0" borderId="0" xfId="11" applyFont="1" applyFill="1" applyBorder="1" applyAlignment="1">
      <alignment horizontal="center" vertical="center" wrapText="1"/>
    </xf>
    <xf numFmtId="1" fontId="4" fillId="0" borderId="0" xfId="11" applyNumberFormat="1" applyFont="1" applyFill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/>
    </xf>
    <xf numFmtId="165" fontId="18" fillId="0" borderId="1" xfId="4" applyNumberFormat="1" applyFont="1" applyFill="1" applyBorder="1" applyAlignment="1">
      <alignment horizontal="center" vertical="center"/>
    </xf>
    <xf numFmtId="3" fontId="2" fillId="0" borderId="1" xfId="11" applyNumberFormat="1" applyFont="1" applyFill="1" applyBorder="1" applyAlignment="1" applyProtection="1">
      <alignment horizontal="center" vertical="center"/>
    </xf>
    <xf numFmtId="0" fontId="24" fillId="0" borderId="0" xfId="0" applyFont="1"/>
    <xf numFmtId="0" fontId="7" fillId="0" borderId="0" xfId="11" applyFont="1" applyFill="1" applyBorder="1" applyAlignment="1" applyProtection="1">
      <alignment horizontal="center"/>
    </xf>
    <xf numFmtId="3" fontId="7" fillId="0" borderId="0" xfId="11" applyNumberFormat="1" applyFont="1" applyFill="1" applyBorder="1" applyAlignment="1" applyProtection="1">
      <alignment horizontal="center"/>
    </xf>
    <xf numFmtId="0" fontId="7" fillId="2" borderId="7" xfId="11" quotePrefix="1" applyFont="1" applyFill="1" applyBorder="1" applyAlignment="1" applyProtection="1">
      <alignment horizontal="center" vertical="center" wrapText="1"/>
    </xf>
    <xf numFmtId="3" fontId="7" fillId="2" borderId="7" xfId="11" quotePrefix="1" applyNumberFormat="1" applyFont="1" applyFill="1" applyBorder="1" applyAlignment="1" applyProtection="1">
      <alignment horizontal="center" vertical="center" wrapText="1"/>
    </xf>
    <xf numFmtId="0" fontId="7" fillId="2" borderId="0" xfId="11" quotePrefix="1" applyFont="1" applyFill="1" applyBorder="1" applyAlignment="1" applyProtection="1">
      <alignment horizontal="left"/>
    </xf>
    <xf numFmtId="3" fontId="25" fillId="2" borderId="0" xfId="11" quotePrefix="1" applyNumberFormat="1" applyFont="1" applyFill="1" applyAlignment="1" applyProtection="1">
      <alignment horizontal="center"/>
    </xf>
    <xf numFmtId="0" fontId="26" fillId="0" borderId="0" xfId="0" applyFont="1" applyFill="1" applyAlignment="1">
      <alignment horizontal="center"/>
    </xf>
    <xf numFmtId="0" fontId="7" fillId="2" borderId="8" xfId="11" applyFont="1" applyFill="1" applyBorder="1" applyAlignment="1" applyProtection="1">
      <alignment horizontal="left"/>
    </xf>
    <xf numFmtId="3" fontId="25" fillId="2" borderId="9" xfId="11" quotePrefix="1" applyNumberFormat="1" applyFont="1" applyFill="1" applyBorder="1" applyAlignment="1" applyProtection="1">
      <alignment horizontal="center"/>
    </xf>
    <xf numFmtId="166" fontId="4" fillId="0" borderId="0" xfId="11" applyNumberFormat="1" applyFont="1" applyFill="1">
      <alignment wrapText="1"/>
    </xf>
    <xf numFmtId="2" fontId="4" fillId="0" borderId="0" xfId="11" applyNumberFormat="1" applyFont="1" applyFill="1">
      <alignment wrapText="1"/>
    </xf>
    <xf numFmtId="0" fontId="7" fillId="2" borderId="0" xfId="11" applyFont="1" applyFill="1" applyBorder="1" applyAlignment="1" applyProtection="1">
      <alignment horizontal="left"/>
    </xf>
    <xf numFmtId="0" fontId="7" fillId="0" borderId="8" xfId="11" applyFont="1" applyFill="1" applyBorder="1" applyAlignment="1" applyProtection="1">
      <alignment horizontal="left"/>
    </xf>
    <xf numFmtId="0" fontId="2" fillId="2" borderId="0" xfId="11" applyFont="1" applyFill="1" applyBorder="1" applyAlignment="1" applyProtection="1">
      <alignment horizontal="left"/>
    </xf>
    <xf numFmtId="1" fontId="22" fillId="0" borderId="0" xfId="11" applyNumberFormat="1" applyFont="1" applyFill="1" applyAlignment="1">
      <alignment horizontal="left" wrapText="1"/>
    </xf>
    <xf numFmtId="2" fontId="4" fillId="0" borderId="0" xfId="11" applyNumberFormat="1" applyFont="1">
      <alignment wrapText="1"/>
    </xf>
    <xf numFmtId="0" fontId="9" fillId="0" borderId="0" xfId="11" quotePrefix="1" applyFont="1" applyFill="1" applyBorder="1" applyAlignment="1" applyProtection="1">
      <alignment horizontal="left"/>
    </xf>
    <xf numFmtId="0" fontId="22" fillId="0" borderId="0" xfId="11" applyFont="1">
      <alignment wrapText="1"/>
    </xf>
    <xf numFmtId="0" fontId="4" fillId="0" borderId="0" xfId="11" applyFont="1" applyFill="1" applyBorder="1" applyAlignment="1">
      <alignment wrapText="1"/>
    </xf>
    <xf numFmtId="0" fontId="23" fillId="0" borderId="29" xfId="0" applyFont="1" applyBorder="1"/>
    <xf numFmtId="0" fontId="27" fillId="0" borderId="0" xfId="7" applyFont="1" applyFill="1" applyBorder="1" applyAlignment="1">
      <alignment horizontal="left" wrapText="1"/>
    </xf>
    <xf numFmtId="0" fontId="22" fillId="0" borderId="0" xfId="7" applyFont="1" applyFill="1">
      <alignment wrapText="1"/>
    </xf>
    <xf numFmtId="0" fontId="22" fillId="0" borderId="0" xfId="7" applyFont="1" applyFill="1" applyBorder="1" applyAlignment="1">
      <alignment horizontal="left" wrapText="1"/>
    </xf>
    <xf numFmtId="0" fontId="20" fillId="0" borderId="0" xfId="0" applyFont="1" applyFill="1"/>
    <xf numFmtId="0" fontId="7" fillId="0" borderId="0" xfId="11" quotePrefix="1" applyFont="1" applyFill="1" applyBorder="1" applyAlignment="1" applyProtection="1">
      <alignment horizontal="left"/>
    </xf>
    <xf numFmtId="0" fontId="2" fillId="0" borderId="0" xfId="11" applyFont="1" applyFill="1" applyBorder="1" applyAlignment="1" applyProtection="1">
      <alignment horizontal="left"/>
    </xf>
    <xf numFmtId="0" fontId="2" fillId="2" borderId="9" xfId="11" applyFont="1" applyFill="1" applyBorder="1" applyAlignment="1" applyProtection="1">
      <alignment horizontal="left"/>
    </xf>
    <xf numFmtId="0" fontId="2" fillId="2" borderId="4" xfId="11" applyFont="1" applyFill="1" applyBorder="1" applyAlignment="1" applyProtection="1">
      <alignment horizontal="center" wrapText="1"/>
    </xf>
    <xf numFmtId="0" fontId="2" fillId="2" borderId="13" xfId="11" applyFont="1" applyFill="1" applyBorder="1" applyAlignment="1" applyProtection="1">
      <alignment horizontal="center"/>
    </xf>
    <xf numFmtId="43" fontId="4" fillId="0" borderId="0" xfId="1" applyFont="1" applyFill="1" applyBorder="1" applyAlignment="1">
      <alignment wrapText="1"/>
    </xf>
    <xf numFmtId="0" fontId="20" fillId="0" borderId="0" xfId="0" applyFont="1" applyFill="1" applyBorder="1"/>
    <xf numFmtId="0" fontId="7" fillId="0" borderId="0" xfId="11" applyFont="1" applyFill="1" applyBorder="1" applyAlignment="1" applyProtection="1">
      <alignment horizontal="left"/>
    </xf>
    <xf numFmtId="0" fontId="9" fillId="0" borderId="8" xfId="7" applyFont="1" applyFill="1" applyBorder="1" applyAlignment="1" applyProtection="1">
      <alignment horizontal="left"/>
    </xf>
    <xf numFmtId="1" fontId="4" fillId="0" borderId="0" xfId="11" applyNumberFormat="1" applyFont="1">
      <alignment wrapText="1"/>
    </xf>
    <xf numFmtId="0" fontId="9" fillId="0" borderId="0" xfId="11" applyFont="1" applyFill="1" applyBorder="1" applyAlignment="1">
      <alignment horizontal="center" wrapText="1"/>
    </xf>
    <xf numFmtId="0" fontId="9" fillId="2" borderId="0" xfId="11" applyFont="1" applyFill="1" applyAlignment="1"/>
    <xf numFmtId="0" fontId="4" fillId="0" borderId="0" xfId="11" applyFont="1" applyFill="1" applyAlignment="1">
      <alignment horizontal="center"/>
    </xf>
    <xf numFmtId="3" fontId="4" fillId="0" borderId="0" xfId="11" quotePrefix="1" applyNumberFormat="1" applyFont="1" applyFill="1" applyAlignment="1">
      <alignment horizontal="left" wrapText="1"/>
    </xf>
    <xf numFmtId="3" fontId="7" fillId="2" borderId="0" xfId="11" quotePrefix="1" applyNumberFormat="1" applyFont="1" applyFill="1" applyBorder="1" applyAlignment="1" applyProtection="1">
      <alignment horizontal="left"/>
    </xf>
    <xf numFmtId="3" fontId="8" fillId="3" borderId="0" xfId="11" applyNumberFormat="1" applyFont="1" applyFill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  <xf numFmtId="0" fontId="17" fillId="4" borderId="0" xfId="0" applyFont="1" applyFill="1" applyAlignment="1">
      <alignment horizontal="center"/>
    </xf>
    <xf numFmtId="0" fontId="4" fillId="2" borderId="56" xfId="11" applyFont="1" applyFill="1" applyBorder="1" applyAlignment="1" applyProtection="1">
      <alignment horizontal="left" vertical="center"/>
    </xf>
    <xf numFmtId="0" fontId="4" fillId="2" borderId="8" xfId="1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/>
    </xf>
    <xf numFmtId="0" fontId="19" fillId="4" borderId="0" xfId="0" applyFont="1" applyFill="1" applyAlignment="1">
      <alignment horizontal="center"/>
    </xf>
    <xf numFmtId="0" fontId="15" fillId="2" borderId="0" xfId="11" applyFont="1" applyFill="1" applyAlignment="1" applyProtection="1">
      <alignment horizontal="center"/>
    </xf>
    <xf numFmtId="0" fontId="9" fillId="2" borderId="14" xfId="11" applyFont="1" applyFill="1" applyBorder="1" applyAlignment="1">
      <alignment horizontal="center" vertical="top" wrapText="1"/>
    </xf>
    <xf numFmtId="0" fontId="4" fillId="2" borderId="15" xfId="11" applyFont="1" applyFill="1" applyBorder="1" applyAlignment="1">
      <alignment horizontal="center" vertical="top" wrapText="1"/>
    </xf>
    <xf numFmtId="0" fontId="4" fillId="2" borderId="0" xfId="11" applyFont="1" applyFill="1" applyBorder="1" applyAlignment="1">
      <alignment horizontal="center" wrapText="1"/>
    </xf>
    <xf numFmtId="0" fontId="4" fillId="2" borderId="48" xfId="11" applyFont="1" applyFill="1" applyBorder="1" applyAlignment="1" applyProtection="1">
      <alignment horizontal="left" vertical="center"/>
    </xf>
    <xf numFmtId="0" fontId="4" fillId="2" borderId="49" xfId="11" applyFont="1" applyFill="1" applyBorder="1" applyAlignment="1">
      <alignment horizontal="left" vertical="center" wrapText="1"/>
    </xf>
    <xf numFmtId="0" fontId="9" fillId="2" borderId="50" xfId="11" applyFont="1" applyFill="1" applyBorder="1" applyAlignment="1" applyProtection="1">
      <alignment horizontal="center" vertical="top" wrapText="1"/>
    </xf>
    <xf numFmtId="0" fontId="4" fillId="2" borderId="51" xfId="11" applyFont="1" applyFill="1" applyBorder="1" applyAlignment="1">
      <alignment wrapText="1"/>
    </xf>
    <xf numFmtId="0" fontId="4" fillId="2" borderId="52" xfId="11" applyFont="1" applyFill="1" applyBorder="1" applyAlignment="1" applyProtection="1">
      <alignment horizontal="center"/>
    </xf>
    <xf numFmtId="0" fontId="4" fillId="2" borderId="53" xfId="11" applyFont="1" applyFill="1" applyBorder="1" applyAlignment="1">
      <alignment wrapText="1"/>
    </xf>
    <xf numFmtId="0" fontId="4" fillId="2" borderId="54" xfId="11" applyFont="1" applyFill="1" applyBorder="1" applyAlignment="1" applyProtection="1">
      <alignment horizontal="left" vertical="center"/>
    </xf>
    <xf numFmtId="0" fontId="4" fillId="2" borderId="55" xfId="11" applyFont="1" applyFill="1" applyBorder="1" applyAlignment="1">
      <alignment horizontal="left" vertical="center" wrapText="1"/>
    </xf>
    <xf numFmtId="0" fontId="4" fillId="2" borderId="44" xfId="11" applyFont="1" applyFill="1" applyBorder="1" applyAlignment="1" applyProtection="1">
      <alignment horizontal="left" vertical="center"/>
    </xf>
    <xf numFmtId="0" fontId="4" fillId="2" borderId="45" xfId="11" applyFont="1" applyFill="1" applyBorder="1" applyAlignment="1">
      <alignment horizontal="left" vertical="center" wrapText="1"/>
    </xf>
    <xf numFmtId="0" fontId="4" fillId="2" borderId="46" xfId="11" applyFont="1" applyFill="1" applyBorder="1" applyAlignment="1" applyProtection="1">
      <alignment horizontal="left" vertical="center"/>
    </xf>
    <xf numFmtId="0" fontId="4" fillId="2" borderId="47" xfId="11" applyFont="1" applyFill="1" applyBorder="1" applyAlignment="1">
      <alignment horizontal="left" vertical="center" wrapText="1"/>
    </xf>
    <xf numFmtId="0" fontId="4" fillId="2" borderId="57" xfId="11" applyFont="1" applyFill="1" applyBorder="1" applyAlignment="1" applyProtection="1">
      <alignment horizontal="left" vertical="center"/>
    </xf>
    <xf numFmtId="0" fontId="4" fillId="2" borderId="58" xfId="11" applyFont="1" applyFill="1" applyBorder="1" applyAlignment="1">
      <alignment horizontal="left" vertical="center" wrapText="1"/>
    </xf>
  </cellXfs>
  <cellStyles count="12">
    <cellStyle name="Comma" xfId="1" builtinId="3"/>
    <cellStyle name="Comma 2" xfId="2" xr:uid="{12A297A1-D5E7-4EB0-A2B1-F49422EC0113}"/>
    <cellStyle name="Comma 2 2" xfId="3" xr:uid="{6A11929F-CBD9-4EFB-999D-E51E8286A01A}"/>
    <cellStyle name="Comma 3" xfId="4" xr:uid="{F986AA98-AE43-4200-AB88-3402D4C3B571}"/>
    <cellStyle name="Comma 4" xfId="5" xr:uid="{51F74DCA-6036-4169-A2BD-8132093A20AD}"/>
    <cellStyle name="Comma 5" xfId="6" xr:uid="{D792D800-F00D-4B2D-A2CC-A74342ECFFF9}"/>
    <cellStyle name="Normal" xfId="0" builtinId="0"/>
    <cellStyle name="Normal 2" xfId="7" xr:uid="{8E323514-D23C-4B58-9F35-0CF1CE336E6A}"/>
    <cellStyle name="Normal 2 2" xfId="8" xr:uid="{A686AC50-02E1-481A-9392-02BFC3913D26}"/>
    <cellStyle name="Normal 3" xfId="9" xr:uid="{7ECFDCE5-573F-4887-BB5E-BC0F2E482115}"/>
    <cellStyle name="Normal 4" xfId="10" xr:uid="{20BCE28D-E5C3-4F1A-91F0-BC182013BE7C}"/>
    <cellStyle name="Normal 5" xfId="11" xr:uid="{D5FE716D-40D9-4012-8AD9-6319F21C3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B797-F503-4A96-846D-48AA8E5DD3A9}">
  <dimension ref="A1:S164"/>
  <sheetViews>
    <sheetView showGridLines="0" tabSelected="1" zoomScale="85" zoomScaleNormal="85" workbookViewId="0">
      <pane ySplit="8" topLeftCell="A19" activePane="bottomLeft" state="frozen"/>
      <selection pane="bottomLeft" activeCell="H140" sqref="H140"/>
    </sheetView>
  </sheetViews>
  <sheetFormatPr defaultRowHeight="14.5" x14ac:dyDescent="0.35"/>
  <cols>
    <col min="1" max="1" width="10.54296875" customWidth="1"/>
    <col min="3" max="3" width="11.81640625" bestFit="1" customWidth="1"/>
    <col min="7" max="7" width="21" customWidth="1"/>
    <col min="8" max="8" width="18.453125" customWidth="1"/>
    <col min="9" max="9" width="22.54296875" customWidth="1"/>
    <col min="12" max="12" width="11.81640625" bestFit="1" customWidth="1"/>
    <col min="13" max="13" width="9.54296875" bestFit="1" customWidth="1"/>
  </cols>
  <sheetData>
    <row r="1" spans="1:10" x14ac:dyDescent="0.35">
      <c r="A1" s="86"/>
      <c r="B1" s="86"/>
      <c r="C1" s="82"/>
      <c r="D1" s="87"/>
      <c r="E1" s="96"/>
      <c r="F1" s="83" t="s">
        <v>113</v>
      </c>
      <c r="G1" s="88"/>
      <c r="H1" s="89"/>
      <c r="I1" s="90"/>
    </row>
    <row r="2" spans="1:10" s="64" customFormat="1" ht="15.65" customHeight="1" x14ac:dyDescent="0.35">
      <c r="A2" s="86"/>
      <c r="B2" s="86"/>
      <c r="C2" s="82"/>
      <c r="D2" s="247" t="s">
        <v>114</v>
      </c>
      <c r="E2" s="248"/>
      <c r="F2" s="248"/>
      <c r="G2" s="248"/>
      <c r="H2" s="89"/>
      <c r="I2" s="90"/>
    </row>
    <row r="3" spans="1:10" x14ac:dyDescent="0.35">
      <c r="A3" s="91"/>
      <c r="B3" s="91"/>
      <c r="C3" s="84"/>
      <c r="D3" s="92"/>
      <c r="E3" s="85" t="s">
        <v>125</v>
      </c>
      <c r="F3" s="93"/>
      <c r="G3" s="93"/>
      <c r="H3" s="94"/>
      <c r="I3" s="95"/>
    </row>
    <row r="4" spans="1:10" s="66" customFormat="1" ht="29.25" customHeight="1" x14ac:dyDescent="0.35">
      <c r="A4" s="67"/>
      <c r="B4" s="254"/>
      <c r="C4" s="254"/>
      <c r="D4" s="254"/>
      <c r="E4" s="254"/>
      <c r="F4" s="254"/>
      <c r="G4" s="254"/>
      <c r="H4" s="61"/>
      <c r="I4" s="61"/>
    </row>
    <row r="5" spans="1:10" x14ac:dyDescent="0.35">
      <c r="A5" s="253" t="s">
        <v>126</v>
      </c>
      <c r="B5" s="253"/>
      <c r="C5" s="253"/>
      <c r="D5" s="253"/>
      <c r="E5" s="253"/>
      <c r="F5" s="253"/>
      <c r="G5" s="253"/>
      <c r="H5" s="253"/>
      <c r="I5" s="253"/>
    </row>
    <row r="6" spans="1:10" s="81" customFormat="1" x14ac:dyDescent="0.35">
      <c r="A6" s="249"/>
      <c r="B6" s="249"/>
      <c r="C6" s="249"/>
      <c r="D6" s="249"/>
      <c r="E6" s="249"/>
      <c r="F6" s="249"/>
      <c r="G6" s="249"/>
      <c r="H6" s="249"/>
      <c r="I6" s="249"/>
    </row>
    <row r="7" spans="1:10" s="81" customFormat="1" x14ac:dyDescent="0.35">
      <c r="A7" s="253"/>
      <c r="B7" s="253"/>
      <c r="C7" s="253"/>
      <c r="D7" s="253"/>
      <c r="E7" s="253"/>
      <c r="F7" s="253"/>
      <c r="G7" s="253"/>
      <c r="H7" s="253"/>
      <c r="I7" s="253"/>
    </row>
    <row r="8" spans="1:10" s="81" customFormat="1" x14ac:dyDescent="0.35">
      <c r="A8" s="252"/>
      <c r="B8" s="252"/>
      <c r="C8" s="252"/>
      <c r="D8" s="252"/>
      <c r="E8" s="252"/>
      <c r="F8" s="252"/>
      <c r="G8" s="252"/>
      <c r="H8" s="252"/>
      <c r="I8" s="252"/>
    </row>
    <row r="9" spans="1:10" s="66" customFormat="1" x14ac:dyDescent="0.35">
      <c r="A9" s="65"/>
      <c r="B9" s="65"/>
      <c r="C9" s="65"/>
      <c r="D9" s="65"/>
      <c r="E9" s="65"/>
      <c r="F9" s="65"/>
      <c r="G9" s="65"/>
      <c r="H9" s="65"/>
      <c r="I9" s="65"/>
    </row>
    <row r="10" spans="1:10" s="66" customFormat="1" x14ac:dyDescent="0.35">
      <c r="A10" s="65"/>
      <c r="B10" s="65"/>
      <c r="C10" s="65"/>
      <c r="D10" s="65"/>
      <c r="E10" s="65"/>
      <c r="F10" s="65"/>
      <c r="G10" s="65"/>
      <c r="H10" s="65"/>
      <c r="I10" s="65"/>
    </row>
    <row r="11" spans="1:10" x14ac:dyDescent="0.35">
      <c r="A11" s="212" t="s">
        <v>111</v>
      </c>
      <c r="B11" s="16"/>
      <c r="C11" s="14"/>
      <c r="D11" s="213"/>
      <c r="E11" s="214"/>
      <c r="F11" s="214"/>
      <c r="G11" s="214"/>
      <c r="H11" s="79"/>
      <c r="I11" s="79"/>
    </row>
    <row r="12" spans="1:10" x14ac:dyDescent="0.35">
      <c r="A12" s="212"/>
      <c r="B12" s="16"/>
      <c r="C12" s="14"/>
      <c r="D12" s="213"/>
      <c r="E12" s="214"/>
      <c r="F12" s="214"/>
      <c r="G12" s="214"/>
      <c r="H12" s="79"/>
      <c r="I12" s="79"/>
    </row>
    <row r="13" spans="1:10" x14ac:dyDescent="0.35">
      <c r="A13" s="215" t="s">
        <v>129</v>
      </c>
      <c r="B13" s="17"/>
      <c r="C13" s="18"/>
      <c r="D13" s="216"/>
      <c r="E13" s="19"/>
      <c r="F13" s="146"/>
      <c r="G13" s="214"/>
      <c r="H13" s="79"/>
      <c r="I13" s="79"/>
    </row>
    <row r="14" spans="1:10" x14ac:dyDescent="0.35">
      <c r="A14" s="15"/>
      <c r="B14" s="13"/>
      <c r="C14" s="20"/>
      <c r="D14" s="21"/>
      <c r="E14" s="20"/>
      <c r="F14" s="214"/>
      <c r="G14" s="214"/>
      <c r="H14" s="79"/>
      <c r="I14" s="79"/>
    </row>
    <row r="15" spans="1:10" ht="31.5" x14ac:dyDescent="0.35">
      <c r="A15" s="22"/>
      <c r="B15" s="23" t="s">
        <v>1</v>
      </c>
      <c r="C15" s="24" t="s">
        <v>2</v>
      </c>
      <c r="D15" s="97" t="s">
        <v>3</v>
      </c>
      <c r="E15" s="98" t="s">
        <v>4</v>
      </c>
      <c r="F15" s="214"/>
      <c r="G15" s="214"/>
      <c r="H15" s="127"/>
      <c r="I15" s="127"/>
      <c r="J15" s="66"/>
    </row>
    <row r="16" spans="1:10" x14ac:dyDescent="0.35">
      <c r="A16" s="2"/>
      <c r="B16" s="25" t="s">
        <v>5</v>
      </c>
      <c r="C16" s="26" t="s">
        <v>5</v>
      </c>
      <c r="D16" s="28" t="s">
        <v>5</v>
      </c>
      <c r="E16" s="99" t="s">
        <v>5</v>
      </c>
      <c r="F16" s="63"/>
      <c r="G16" s="116"/>
      <c r="H16" s="127"/>
      <c r="I16" s="127"/>
      <c r="J16" s="66"/>
    </row>
    <row r="17" spans="1:12" x14ac:dyDescent="0.35">
      <c r="A17" s="154">
        <v>1</v>
      </c>
      <c r="B17" s="155">
        <v>34398</v>
      </c>
      <c r="C17" s="156">
        <f t="shared" ref="C17:C22" si="0">+B17/12</f>
        <v>2866.5</v>
      </c>
      <c r="D17" s="157">
        <f t="shared" ref="D17:D22" si="1">+B17/52.143</f>
        <v>659.6858638743455</v>
      </c>
      <c r="E17" s="158">
        <f t="shared" ref="E17:E22" si="2">+B17/1265</f>
        <v>27.192094861660077</v>
      </c>
      <c r="F17" s="117"/>
      <c r="G17" s="118"/>
      <c r="H17" s="217"/>
      <c r="I17" s="218"/>
      <c r="J17" s="66"/>
    </row>
    <row r="18" spans="1:12" x14ac:dyDescent="0.35">
      <c r="A18" s="154">
        <v>2</v>
      </c>
      <c r="B18" s="159">
        <v>36373</v>
      </c>
      <c r="C18" s="156">
        <f t="shared" si="0"/>
        <v>3031.0833333333335</v>
      </c>
      <c r="D18" s="157">
        <f t="shared" si="1"/>
        <v>697.56247243158236</v>
      </c>
      <c r="E18" s="158">
        <f t="shared" si="2"/>
        <v>28.753359683794468</v>
      </c>
      <c r="F18" s="117"/>
      <c r="G18" s="118"/>
      <c r="H18" s="217"/>
      <c r="I18" s="218"/>
      <c r="J18" s="66"/>
    </row>
    <row r="19" spans="1:12" x14ac:dyDescent="0.35">
      <c r="A19" s="160">
        <v>3</v>
      </c>
      <c r="B19" s="161">
        <v>38627</v>
      </c>
      <c r="C19" s="156">
        <f t="shared" si="0"/>
        <v>3218.9166666666665</v>
      </c>
      <c r="D19" s="157">
        <f t="shared" si="1"/>
        <v>740.78975126095543</v>
      </c>
      <c r="E19" s="158">
        <f t="shared" si="2"/>
        <v>30.535177865612649</v>
      </c>
      <c r="F19" s="117"/>
      <c r="G19" s="118"/>
      <c r="H19" s="217"/>
      <c r="I19" s="218"/>
      <c r="J19" s="66"/>
    </row>
    <row r="20" spans="1:12" x14ac:dyDescent="0.35">
      <c r="A20" s="160">
        <v>4</v>
      </c>
      <c r="B20" s="161">
        <v>41075</v>
      </c>
      <c r="C20" s="156">
        <f t="shared" si="0"/>
        <v>3422.9166666666665</v>
      </c>
      <c r="D20" s="157">
        <f t="shared" si="1"/>
        <v>787.73756784227987</v>
      </c>
      <c r="E20" s="158">
        <f t="shared" si="2"/>
        <v>32.470355731225297</v>
      </c>
      <c r="F20" s="117"/>
      <c r="G20" s="118"/>
      <c r="H20" s="217"/>
      <c r="I20" s="218"/>
      <c r="J20" s="66"/>
    </row>
    <row r="21" spans="1:12" x14ac:dyDescent="0.35">
      <c r="A21" s="160">
        <v>5</v>
      </c>
      <c r="B21" s="161">
        <v>43545</v>
      </c>
      <c r="C21" s="156">
        <f t="shared" si="0"/>
        <v>3628.75</v>
      </c>
      <c r="D21" s="157">
        <f t="shared" si="1"/>
        <v>835.10730107588745</v>
      </c>
      <c r="E21" s="158">
        <f t="shared" si="2"/>
        <v>34.422924901185773</v>
      </c>
      <c r="F21" s="117"/>
      <c r="G21" s="118"/>
      <c r="H21" s="217"/>
      <c r="I21" s="218"/>
      <c r="J21" s="66"/>
    </row>
    <row r="22" spans="1:12" x14ac:dyDescent="0.35">
      <c r="A22" s="154">
        <v>6</v>
      </c>
      <c r="B22" s="159">
        <v>46839</v>
      </c>
      <c r="C22" s="156">
        <f t="shared" si="0"/>
        <v>3903.25</v>
      </c>
      <c r="D22" s="157">
        <f t="shared" si="1"/>
        <v>898.27973074046372</v>
      </c>
      <c r="E22" s="158">
        <f t="shared" si="2"/>
        <v>37.026877470355728</v>
      </c>
      <c r="F22" s="146"/>
      <c r="G22" s="119"/>
      <c r="H22" s="217"/>
      <c r="I22" s="218"/>
      <c r="J22" s="66"/>
    </row>
    <row r="23" spans="1:12" x14ac:dyDescent="0.35">
      <c r="A23" s="29"/>
      <c r="B23" s="30"/>
      <c r="C23" s="7"/>
      <c r="D23" s="7"/>
      <c r="E23" s="28"/>
      <c r="F23" s="120"/>
      <c r="G23" s="121"/>
      <c r="H23" s="127"/>
      <c r="I23" s="127"/>
      <c r="J23" s="66"/>
    </row>
    <row r="24" spans="1:12" x14ac:dyDescent="0.35">
      <c r="A24" s="219" t="s">
        <v>6</v>
      </c>
      <c r="B24" s="30"/>
      <c r="C24" s="7"/>
      <c r="D24" s="7"/>
      <c r="E24" s="28"/>
      <c r="F24" s="120"/>
      <c r="G24" s="121"/>
      <c r="H24" s="127"/>
      <c r="I24" s="127"/>
      <c r="J24" s="61"/>
      <c r="K24" s="1"/>
      <c r="L24" s="1"/>
    </row>
    <row r="25" spans="1:12" x14ac:dyDescent="0.35">
      <c r="A25" s="219"/>
      <c r="B25" s="30"/>
      <c r="C25" s="7"/>
      <c r="D25" s="7"/>
      <c r="E25" s="28"/>
      <c r="F25" s="120"/>
      <c r="G25" s="121"/>
      <c r="H25" s="127"/>
      <c r="I25" s="127"/>
      <c r="J25" s="61"/>
      <c r="K25" s="1"/>
      <c r="L25" s="1"/>
    </row>
    <row r="26" spans="1:12" x14ac:dyDescent="0.35">
      <c r="A26" s="220" t="s">
        <v>127</v>
      </c>
      <c r="B26" s="31"/>
      <c r="C26" s="32"/>
      <c r="D26" s="32"/>
      <c r="E26" s="33"/>
      <c r="F26" s="120"/>
      <c r="G26" s="121"/>
      <c r="H26" s="127"/>
      <c r="I26" s="127"/>
      <c r="J26" s="61"/>
      <c r="K26" s="1"/>
      <c r="L26" s="1"/>
    </row>
    <row r="27" spans="1:12" x14ac:dyDescent="0.35">
      <c r="A27" s="221"/>
      <c r="B27" s="30"/>
      <c r="C27" s="7"/>
      <c r="D27" s="7"/>
      <c r="E27" s="28"/>
      <c r="F27" s="120"/>
      <c r="G27" s="121"/>
      <c r="H27" s="127"/>
      <c r="I27" s="127"/>
      <c r="J27" s="61"/>
      <c r="K27" s="1"/>
      <c r="L27" s="1"/>
    </row>
    <row r="28" spans="1:12" ht="31.5" x14ac:dyDescent="0.35">
      <c r="A28" s="22" t="s">
        <v>0</v>
      </c>
      <c r="B28" s="34" t="s">
        <v>1</v>
      </c>
      <c r="C28" s="35" t="s">
        <v>2</v>
      </c>
      <c r="D28" s="35" t="s">
        <v>3</v>
      </c>
      <c r="E28" s="36" t="s">
        <v>4</v>
      </c>
      <c r="F28" s="127"/>
      <c r="G28" s="127"/>
      <c r="H28" s="127"/>
      <c r="I28" s="127"/>
      <c r="J28" s="61"/>
      <c r="K28" s="1"/>
      <c r="L28" s="1"/>
    </row>
    <row r="29" spans="1:12" x14ac:dyDescent="0.35">
      <c r="A29" s="2"/>
      <c r="B29" s="25" t="s">
        <v>5</v>
      </c>
      <c r="C29" s="26" t="s">
        <v>5</v>
      </c>
      <c r="D29" s="26" t="s">
        <v>5</v>
      </c>
      <c r="E29" s="27" t="s">
        <v>5</v>
      </c>
      <c r="F29" s="127"/>
      <c r="G29" s="127"/>
      <c r="H29" s="127"/>
      <c r="I29" s="127"/>
      <c r="J29" s="61"/>
      <c r="K29" s="1"/>
      <c r="L29" s="1"/>
    </row>
    <row r="30" spans="1:12" x14ac:dyDescent="0.35">
      <c r="A30" s="154">
        <v>1</v>
      </c>
      <c r="B30" s="155">
        <v>48913</v>
      </c>
      <c r="C30" s="156">
        <f>+B30/12</f>
        <v>4076.0833333333335</v>
      </c>
      <c r="D30" s="156">
        <f>+B30/52.143</f>
        <v>938.05496423297473</v>
      </c>
      <c r="E30" s="162">
        <f>+B30/1265</f>
        <v>38.666403162055339</v>
      </c>
      <c r="F30" s="222"/>
      <c r="G30" s="118"/>
      <c r="H30" s="218"/>
      <c r="I30" s="127"/>
      <c r="J30" s="61"/>
      <c r="K30" s="1"/>
      <c r="L30" s="1"/>
    </row>
    <row r="31" spans="1:12" x14ac:dyDescent="0.35">
      <c r="A31" s="154">
        <v>2</v>
      </c>
      <c r="B31" s="159">
        <v>50668</v>
      </c>
      <c r="C31" s="156">
        <f>+B31/12</f>
        <v>4222.333333333333</v>
      </c>
      <c r="D31" s="156">
        <f>+B31/52.143</f>
        <v>971.71240626738006</v>
      </c>
      <c r="E31" s="162">
        <f>+B31/1265</f>
        <v>40.053754940711464</v>
      </c>
      <c r="F31" s="62"/>
      <c r="G31" s="118"/>
      <c r="H31" s="223"/>
      <c r="I31" s="79"/>
      <c r="J31" s="1"/>
      <c r="K31" s="1"/>
      <c r="L31" s="1"/>
    </row>
    <row r="32" spans="1:12" x14ac:dyDescent="0.35">
      <c r="A32" s="160">
        <v>3</v>
      </c>
      <c r="B32" s="161">
        <v>52490</v>
      </c>
      <c r="C32" s="156">
        <f>+B32/12</f>
        <v>4374.166666666667</v>
      </c>
      <c r="D32" s="156">
        <f>+B32/52.143</f>
        <v>1006.6547762882841</v>
      </c>
      <c r="E32" s="162">
        <f>+B32/1265</f>
        <v>41.494071146245062</v>
      </c>
      <c r="F32" s="62"/>
      <c r="G32" s="118"/>
      <c r="H32" s="223"/>
      <c r="I32" s="79"/>
      <c r="J32" s="1"/>
      <c r="K32" s="1"/>
      <c r="L32" s="1"/>
    </row>
    <row r="33" spans="1:12" x14ac:dyDescent="0.35">
      <c r="A33" s="124"/>
      <c r="B33" s="125"/>
      <c r="C33" s="126"/>
      <c r="D33" s="126"/>
      <c r="E33" s="122"/>
      <c r="F33" s="122"/>
      <c r="G33" s="123"/>
      <c r="H33" s="127"/>
      <c r="I33" s="79"/>
      <c r="J33" s="1"/>
      <c r="K33" s="1"/>
      <c r="L33" s="1"/>
    </row>
    <row r="34" spans="1:12" x14ac:dyDescent="0.35">
      <c r="A34" s="132"/>
      <c r="B34" s="125"/>
      <c r="C34" s="126"/>
      <c r="D34" s="126"/>
      <c r="E34" s="122"/>
      <c r="F34" s="122"/>
      <c r="G34" s="123"/>
      <c r="H34" s="127"/>
      <c r="I34" s="79"/>
      <c r="J34" s="1"/>
      <c r="K34" s="1"/>
      <c r="L34" s="1"/>
    </row>
    <row r="35" spans="1:12" s="64" customFormat="1" ht="21.5" x14ac:dyDescent="0.35">
      <c r="A35" s="224" t="s">
        <v>7</v>
      </c>
      <c r="B35" s="125"/>
      <c r="C35" s="126"/>
      <c r="D35" s="63"/>
      <c r="E35" s="63"/>
      <c r="F35" s="63"/>
      <c r="G35" s="123" t="s">
        <v>97</v>
      </c>
      <c r="H35" s="127" t="s">
        <v>112</v>
      </c>
      <c r="I35" s="225"/>
      <c r="J35" s="1"/>
      <c r="K35" s="1"/>
      <c r="L35" s="1"/>
    </row>
    <row r="36" spans="1:12" s="64" customFormat="1" ht="15" thickBot="1" x14ac:dyDescent="0.4">
      <c r="A36" s="128"/>
      <c r="B36" s="125"/>
      <c r="C36" s="129"/>
      <c r="D36" s="130"/>
      <c r="E36" s="130"/>
      <c r="F36" s="130"/>
      <c r="G36" s="131"/>
      <c r="H36" s="138"/>
      <c r="I36" s="225"/>
      <c r="J36" s="1"/>
      <c r="K36" s="1"/>
      <c r="L36" s="1"/>
    </row>
    <row r="37" spans="1:12" s="64" customFormat="1" ht="21" thickBot="1" x14ac:dyDescent="0.4">
      <c r="A37" s="260" t="s">
        <v>8</v>
      </c>
      <c r="B37" s="261"/>
      <c r="C37" s="105" t="s">
        <v>124</v>
      </c>
      <c r="D37" s="105" t="s">
        <v>124</v>
      </c>
      <c r="E37" s="105"/>
      <c r="F37" s="226"/>
      <c r="G37" s="107" t="s">
        <v>103</v>
      </c>
      <c r="H37" s="108" t="s">
        <v>124</v>
      </c>
      <c r="I37" s="225"/>
      <c r="J37" s="1"/>
      <c r="K37" s="1"/>
      <c r="L37" s="1"/>
    </row>
    <row r="38" spans="1:12" s="64" customFormat="1" x14ac:dyDescent="0.35">
      <c r="A38" s="262"/>
      <c r="B38" s="263"/>
      <c r="C38" s="106" t="s">
        <v>98</v>
      </c>
      <c r="D38" s="106" t="s">
        <v>99</v>
      </c>
      <c r="E38" s="106"/>
      <c r="F38" s="226"/>
      <c r="G38" s="227"/>
      <c r="H38" s="109" t="s">
        <v>5</v>
      </c>
      <c r="I38" s="225"/>
      <c r="J38" s="1"/>
      <c r="K38" s="1"/>
      <c r="L38" s="1"/>
    </row>
    <row r="39" spans="1:12" s="64" customFormat="1" x14ac:dyDescent="0.35">
      <c r="A39" s="250" t="s">
        <v>9</v>
      </c>
      <c r="B39" s="251"/>
      <c r="C39" s="168">
        <f>ROUNDUP(3391*1.04,0)</f>
        <v>3527</v>
      </c>
      <c r="D39" s="169">
        <f>ROUNDUP(4512*1.04,0)</f>
        <v>4693</v>
      </c>
      <c r="E39" s="163" t="s">
        <v>100</v>
      </c>
      <c r="F39" s="130"/>
      <c r="G39" s="110" t="s">
        <v>10</v>
      </c>
      <c r="H39" s="111">
        <v>1002</v>
      </c>
      <c r="I39" s="225"/>
      <c r="J39" s="1"/>
      <c r="K39" s="1"/>
      <c r="L39" s="1"/>
    </row>
    <row r="40" spans="1:12" s="64" customFormat="1" x14ac:dyDescent="0.35">
      <c r="A40" s="250" t="s">
        <v>11</v>
      </c>
      <c r="B40" s="251"/>
      <c r="C40" s="168">
        <f>ROUNDUP(4513*1.04,0)</f>
        <v>4694</v>
      </c>
      <c r="D40" s="168">
        <f>ROUNDUP(5643*1.04,0)</f>
        <v>5869</v>
      </c>
      <c r="E40" s="163"/>
      <c r="F40" s="130"/>
      <c r="G40" s="110" t="s">
        <v>12</v>
      </c>
      <c r="H40" s="111">
        <v>1971</v>
      </c>
      <c r="I40" s="225"/>
      <c r="J40" s="1"/>
      <c r="K40" s="1"/>
      <c r="L40" s="1"/>
    </row>
    <row r="41" spans="1:12" s="64" customFormat="1" x14ac:dyDescent="0.35">
      <c r="A41" s="250" t="s">
        <v>13</v>
      </c>
      <c r="B41" s="251"/>
      <c r="C41" s="168">
        <f>ROUNDUP(5644*1.04,0)</f>
        <v>5870</v>
      </c>
      <c r="D41" s="168">
        <f>ROUNDUP(6766*1.04,0)</f>
        <v>7037</v>
      </c>
      <c r="E41" s="163"/>
      <c r="F41" s="130"/>
      <c r="G41" s="110" t="s">
        <v>14</v>
      </c>
      <c r="H41" s="111">
        <v>2985</v>
      </c>
      <c r="I41" s="225"/>
      <c r="J41" s="1"/>
      <c r="K41" s="1"/>
      <c r="L41" s="1"/>
    </row>
    <row r="42" spans="1:12" s="64" customFormat="1" x14ac:dyDescent="0.35">
      <c r="A42" s="250" t="s">
        <v>15</v>
      </c>
      <c r="B42" s="251"/>
      <c r="C42" s="168">
        <v>7038</v>
      </c>
      <c r="D42" s="168">
        <v>8610</v>
      </c>
      <c r="E42" s="163" t="s">
        <v>101</v>
      </c>
      <c r="F42" s="130"/>
      <c r="G42" s="110" t="s">
        <v>16</v>
      </c>
      <c r="H42" s="111">
        <v>4158</v>
      </c>
      <c r="I42" s="225"/>
      <c r="J42" s="1"/>
      <c r="K42" s="1"/>
      <c r="L42" s="1"/>
    </row>
    <row r="43" spans="1:12" s="64" customFormat="1" ht="15" thickBot="1" x14ac:dyDescent="0.4">
      <c r="A43" s="258"/>
      <c r="B43" s="259"/>
      <c r="C43" s="164"/>
      <c r="D43" s="164"/>
      <c r="E43" s="174"/>
      <c r="F43" s="130"/>
      <c r="G43" s="112" t="s">
        <v>17</v>
      </c>
      <c r="H43" s="113">
        <v>5415</v>
      </c>
      <c r="I43" s="225"/>
      <c r="J43" s="1"/>
      <c r="K43" s="1"/>
      <c r="L43" s="1"/>
    </row>
    <row r="44" spans="1:12" s="64" customFormat="1" x14ac:dyDescent="0.35">
      <c r="A44" s="264" t="s">
        <v>18</v>
      </c>
      <c r="B44" s="265"/>
      <c r="C44" s="168">
        <f>ROUNDUP(9782*1.04,0)</f>
        <v>10174</v>
      </c>
      <c r="D44" s="169">
        <f>ROUNDUP(11283*1.04,0)</f>
        <v>11735</v>
      </c>
      <c r="E44" s="163" t="s">
        <v>100</v>
      </c>
      <c r="F44" s="134"/>
      <c r="G44" s="114" t="s">
        <v>19</v>
      </c>
      <c r="H44" s="152">
        <f>ROUNDUP(2679*1.04,0)</f>
        <v>2787</v>
      </c>
      <c r="I44" s="225"/>
      <c r="J44" s="1"/>
      <c r="K44" s="1"/>
      <c r="L44" s="1"/>
    </row>
    <row r="45" spans="1:12" s="64" customFormat="1" ht="15" thickBot="1" x14ac:dyDescent="0.4">
      <c r="A45" s="264" t="s">
        <v>20</v>
      </c>
      <c r="B45" s="265"/>
      <c r="C45" s="168">
        <f>ROUNDUP(11284*1.04,0)</f>
        <v>11736</v>
      </c>
      <c r="D45" s="168">
        <f>ROUNDUP(12786*1.04,0)</f>
        <v>13298</v>
      </c>
      <c r="E45" s="165"/>
      <c r="F45" s="134"/>
      <c r="G45" s="115" t="s">
        <v>21</v>
      </c>
      <c r="H45" s="153">
        <f>ROUNDUP(5285*1.04,0)</f>
        <v>5497</v>
      </c>
      <c r="I45" s="225"/>
      <c r="J45" s="1"/>
      <c r="K45" s="1"/>
      <c r="L45" s="1"/>
    </row>
    <row r="46" spans="1:12" s="64" customFormat="1" x14ac:dyDescent="0.35">
      <c r="A46" s="268" t="s">
        <v>22</v>
      </c>
      <c r="B46" s="269"/>
      <c r="C46" s="168">
        <f>ROUNDUP(12787*1.04,0)</f>
        <v>13299</v>
      </c>
      <c r="D46" s="168">
        <f>ROUNDUP(13538*1.04,0)</f>
        <v>14080</v>
      </c>
      <c r="E46" s="165"/>
      <c r="F46" s="134"/>
      <c r="G46" s="143"/>
      <c r="H46" s="138"/>
      <c r="I46" s="138"/>
      <c r="J46" s="1"/>
      <c r="K46" s="1"/>
      <c r="L46" s="1"/>
    </row>
    <row r="47" spans="1:12" s="64" customFormat="1" x14ac:dyDescent="0.35">
      <c r="A47" s="268" t="s">
        <v>23</v>
      </c>
      <c r="B47" s="269"/>
      <c r="C47" s="168">
        <f>ROUNDUP(13539*1.04,0)</f>
        <v>14081</v>
      </c>
      <c r="D47" s="168">
        <f>ROUNDUP(16553*1.04,0)</f>
        <v>17216</v>
      </c>
      <c r="E47" s="163" t="s">
        <v>101</v>
      </c>
      <c r="F47" s="228"/>
      <c r="G47" s="144" t="s">
        <v>104</v>
      </c>
      <c r="H47" s="229"/>
      <c r="I47" s="138"/>
      <c r="J47" s="1"/>
      <c r="K47" s="1"/>
      <c r="L47" s="1"/>
    </row>
    <row r="48" spans="1:12" ht="14.25" customHeight="1" thickBot="1" x14ac:dyDescent="0.4">
      <c r="A48" s="270"/>
      <c r="B48" s="271"/>
      <c r="C48" s="170"/>
      <c r="D48" s="171"/>
      <c r="E48" s="166"/>
      <c r="F48" s="230"/>
      <c r="G48" s="140" t="s">
        <v>102</v>
      </c>
      <c r="H48" s="229"/>
      <c r="I48" s="138"/>
      <c r="J48" s="1"/>
      <c r="K48" s="1"/>
      <c r="L48" s="1"/>
    </row>
    <row r="49" spans="1:13" ht="15" thickBot="1" x14ac:dyDescent="0.4">
      <c r="A49" s="266" t="s">
        <v>24</v>
      </c>
      <c r="B49" s="267"/>
      <c r="C49" s="172">
        <v>702</v>
      </c>
      <c r="D49" s="173">
        <v>3478</v>
      </c>
      <c r="E49" s="167"/>
      <c r="F49" s="136"/>
      <c r="G49" s="137"/>
      <c r="H49" s="136"/>
      <c r="I49" s="138"/>
      <c r="J49" s="1"/>
      <c r="K49" s="1"/>
      <c r="L49" s="75"/>
      <c r="M49" s="75"/>
    </row>
    <row r="50" spans="1:13" s="78" customFormat="1" ht="10.5" x14ac:dyDescent="0.25">
      <c r="A50" s="132"/>
      <c r="B50" s="133"/>
      <c r="C50" s="134"/>
      <c r="D50" s="134"/>
      <c r="E50" s="135"/>
      <c r="F50" s="136"/>
      <c r="G50" s="137"/>
      <c r="H50" s="136"/>
      <c r="I50" s="138"/>
      <c r="J50" s="79"/>
      <c r="K50" s="79"/>
      <c r="L50" s="80"/>
      <c r="M50" s="80"/>
    </row>
    <row r="51" spans="1:13" s="64" customFormat="1" x14ac:dyDescent="0.35">
      <c r="A51" s="132"/>
      <c r="B51" s="133"/>
      <c r="C51" s="133"/>
      <c r="D51" s="133"/>
      <c r="E51" s="139"/>
      <c r="F51" s="140"/>
      <c r="G51" s="231"/>
      <c r="H51" s="140"/>
      <c r="I51" s="127"/>
      <c r="J51" s="1"/>
      <c r="K51" s="1"/>
      <c r="L51" s="75"/>
      <c r="M51" s="75"/>
    </row>
    <row r="52" spans="1:13" x14ac:dyDescent="0.35">
      <c r="A52" s="127"/>
      <c r="B52" s="127"/>
      <c r="C52" s="127"/>
      <c r="D52" s="141"/>
      <c r="E52" s="141"/>
      <c r="F52" s="133"/>
      <c r="G52" s="69"/>
      <c r="H52" s="69"/>
      <c r="I52" s="127"/>
      <c r="J52" s="61"/>
      <c r="K52" s="1"/>
      <c r="L52" s="1"/>
      <c r="M52" s="1"/>
    </row>
    <row r="53" spans="1:13" x14ac:dyDescent="0.35">
      <c r="A53" s="232" t="s">
        <v>25</v>
      </c>
      <c r="B53" s="69"/>
      <c r="C53" s="101"/>
      <c r="D53" s="141"/>
      <c r="E53" s="141"/>
      <c r="F53" s="133"/>
      <c r="G53" s="69"/>
      <c r="H53" s="69"/>
      <c r="I53" s="127"/>
      <c r="J53" s="61"/>
      <c r="K53" s="1"/>
      <c r="L53" s="1"/>
      <c r="M53" s="1"/>
    </row>
    <row r="54" spans="1:13" x14ac:dyDescent="0.35">
      <c r="A54" s="100"/>
      <c r="B54" s="69"/>
      <c r="C54" s="101"/>
      <c r="D54" s="233"/>
      <c r="E54" s="142"/>
      <c r="F54" s="142"/>
      <c r="G54" s="121"/>
      <c r="H54" s="69"/>
      <c r="I54" s="127"/>
      <c r="J54" s="61"/>
      <c r="K54" s="1"/>
      <c r="L54" s="1"/>
      <c r="M54" s="1"/>
    </row>
    <row r="55" spans="1:13" x14ac:dyDescent="0.35">
      <c r="A55" s="220" t="s">
        <v>130</v>
      </c>
      <c r="B55" s="31"/>
      <c r="C55" s="32"/>
      <c r="D55" s="234"/>
      <c r="E55" s="38"/>
      <c r="F55" s="147"/>
      <c r="G55" s="121"/>
      <c r="H55" s="69"/>
      <c r="I55" s="127"/>
      <c r="J55" s="61"/>
      <c r="K55" s="1"/>
      <c r="L55" s="1"/>
      <c r="M55" s="1"/>
    </row>
    <row r="56" spans="1:13" x14ac:dyDescent="0.35">
      <c r="A56" s="6"/>
      <c r="B56" s="30"/>
      <c r="C56" s="7"/>
      <c r="D56" s="221"/>
      <c r="E56" s="37"/>
      <c r="F56" s="142"/>
      <c r="G56" s="121"/>
      <c r="H56" s="69"/>
      <c r="I56" s="127"/>
      <c r="J56" s="61"/>
      <c r="K56" s="1"/>
      <c r="L56" s="1"/>
      <c r="M56" s="1"/>
    </row>
    <row r="57" spans="1:13" ht="31.5" x14ac:dyDescent="0.35">
      <c r="A57" s="22" t="s">
        <v>26</v>
      </c>
      <c r="B57" s="34" t="s">
        <v>1</v>
      </c>
      <c r="C57" s="35" t="s">
        <v>2</v>
      </c>
      <c r="D57" s="35" t="s">
        <v>3</v>
      </c>
      <c r="E57" s="36" t="s">
        <v>4</v>
      </c>
      <c r="F57" s="127"/>
      <c r="G57" s="127"/>
      <c r="H57" s="69"/>
      <c r="I57" s="231"/>
      <c r="J57" s="66"/>
    </row>
    <row r="58" spans="1:13" x14ac:dyDescent="0.35">
      <c r="A58" s="235"/>
      <c r="B58" s="236" t="s">
        <v>5</v>
      </c>
      <c r="C58" s="236" t="s">
        <v>5</v>
      </c>
      <c r="D58" s="236" t="s">
        <v>5</v>
      </c>
      <c r="E58" s="236" t="s">
        <v>5</v>
      </c>
      <c r="F58" s="127"/>
      <c r="G58" s="127"/>
      <c r="H58" s="69"/>
      <c r="I58" s="231"/>
      <c r="J58" s="66"/>
    </row>
    <row r="59" spans="1:13" x14ac:dyDescent="0.35">
      <c r="A59" s="154">
        <v>1</v>
      </c>
      <c r="B59" s="159">
        <v>24066</v>
      </c>
      <c r="C59" s="156">
        <f t="shared" ref="C59:C64" si="3">+B59/12</f>
        <v>2005.5</v>
      </c>
      <c r="D59" s="156">
        <f t="shared" ref="D59:D64" si="4">+B59/52.143</f>
        <v>461.53846153846155</v>
      </c>
      <c r="E59" s="162">
        <f t="shared" ref="E59:E64" si="5">+B59/1265</f>
        <v>19.024505928853756</v>
      </c>
      <c r="F59" s="62"/>
      <c r="G59" s="237"/>
      <c r="H59" s="69"/>
      <c r="I59" s="238"/>
      <c r="J59" s="66"/>
    </row>
    <row r="60" spans="1:13" x14ac:dyDescent="0.35">
      <c r="A60" s="154">
        <v>2</v>
      </c>
      <c r="B60" s="159">
        <v>26655</v>
      </c>
      <c r="C60" s="156">
        <f t="shared" si="3"/>
        <v>2221.25</v>
      </c>
      <c r="D60" s="156">
        <f t="shared" si="4"/>
        <v>511.19038030032794</v>
      </c>
      <c r="E60" s="162">
        <f t="shared" si="5"/>
        <v>21.071146245059289</v>
      </c>
      <c r="F60" s="62"/>
      <c r="G60" s="237"/>
      <c r="H60" s="69"/>
      <c r="I60" s="238"/>
      <c r="J60" s="66"/>
    </row>
    <row r="61" spans="1:13" x14ac:dyDescent="0.35">
      <c r="A61" s="160">
        <v>3</v>
      </c>
      <c r="B61" s="161">
        <v>29248</v>
      </c>
      <c r="C61" s="156">
        <f t="shared" si="3"/>
        <v>2437.3333333333335</v>
      </c>
      <c r="D61" s="156">
        <f t="shared" si="4"/>
        <v>560.91901118079124</v>
      </c>
      <c r="E61" s="162">
        <f t="shared" si="5"/>
        <v>23.120948616600792</v>
      </c>
      <c r="F61" s="62"/>
      <c r="G61" s="237"/>
      <c r="H61" s="69"/>
      <c r="I61" s="238"/>
      <c r="J61" s="66"/>
    </row>
    <row r="62" spans="1:13" x14ac:dyDescent="0.35">
      <c r="A62" s="160">
        <v>4</v>
      </c>
      <c r="B62" s="161">
        <v>31532</v>
      </c>
      <c r="C62" s="156">
        <f t="shared" si="3"/>
        <v>2627.6666666666665</v>
      </c>
      <c r="D62" s="156">
        <f t="shared" si="4"/>
        <v>604.72163089964135</v>
      </c>
      <c r="E62" s="162">
        <f t="shared" si="5"/>
        <v>24.926482213438735</v>
      </c>
      <c r="F62" s="62"/>
      <c r="G62" s="237"/>
      <c r="H62" s="69"/>
      <c r="I62" s="238"/>
      <c r="J62" s="66"/>
    </row>
    <row r="63" spans="1:13" x14ac:dyDescent="0.35">
      <c r="A63" s="154">
        <v>5</v>
      </c>
      <c r="B63" s="159">
        <v>34126</v>
      </c>
      <c r="C63" s="156">
        <f t="shared" si="3"/>
        <v>2843.8333333333335</v>
      </c>
      <c r="D63" s="156">
        <f t="shared" si="4"/>
        <v>654.46943980975391</v>
      </c>
      <c r="E63" s="162">
        <f t="shared" si="5"/>
        <v>26.977075098814229</v>
      </c>
      <c r="F63" s="62"/>
      <c r="G63" s="237"/>
      <c r="H63" s="63"/>
      <c r="I63" s="238"/>
    </row>
    <row r="64" spans="1:13" x14ac:dyDescent="0.35">
      <c r="A64" s="160">
        <v>6</v>
      </c>
      <c r="B64" s="161">
        <v>36718</v>
      </c>
      <c r="C64" s="156">
        <f t="shared" si="3"/>
        <v>3059.8333333333335</v>
      </c>
      <c r="D64" s="156">
        <f t="shared" si="4"/>
        <v>704.17889266056807</v>
      </c>
      <c r="E64" s="162">
        <f t="shared" si="5"/>
        <v>29.026086956521738</v>
      </c>
      <c r="F64" s="222"/>
      <c r="G64" s="237"/>
      <c r="H64" s="63"/>
      <c r="I64" s="238"/>
    </row>
    <row r="65" spans="1:19" x14ac:dyDescent="0.35">
      <c r="A65" s="100"/>
      <c r="B65" s="69"/>
      <c r="C65" s="101"/>
      <c r="D65" s="101"/>
      <c r="E65" s="120"/>
      <c r="F65" s="127"/>
      <c r="G65" s="63"/>
      <c r="H65" s="63"/>
      <c r="I65" s="238"/>
    </row>
    <row r="66" spans="1:19" x14ac:dyDescent="0.35">
      <c r="A66" s="239" t="s">
        <v>27</v>
      </c>
      <c r="B66" s="69"/>
      <c r="C66" s="101"/>
      <c r="D66" s="101"/>
      <c r="E66" s="120"/>
      <c r="F66" s="127"/>
      <c r="G66" s="127"/>
      <c r="H66" s="127"/>
      <c r="I66" s="78"/>
    </row>
    <row r="67" spans="1:19" x14ac:dyDescent="0.35">
      <c r="A67" s="232"/>
      <c r="B67" s="69"/>
      <c r="C67" s="101"/>
      <c r="D67" s="101"/>
      <c r="E67" s="120"/>
      <c r="F67" s="127"/>
      <c r="G67" s="127"/>
      <c r="H67" s="127"/>
      <c r="I67" s="78"/>
    </row>
    <row r="68" spans="1:19" x14ac:dyDescent="0.35">
      <c r="A68" s="240" t="s">
        <v>128</v>
      </c>
      <c r="B68" s="149"/>
      <c r="C68" s="150"/>
      <c r="D68" s="149"/>
      <c r="E68" s="151"/>
      <c r="F68" s="100"/>
      <c r="G68" s="100"/>
      <c r="H68" s="127"/>
      <c r="I68" s="78"/>
    </row>
    <row r="69" spans="1:19" x14ac:dyDescent="0.35">
      <c r="A69" s="100"/>
      <c r="B69" s="100"/>
      <c r="C69" s="100"/>
      <c r="D69" s="100"/>
      <c r="E69" s="100"/>
      <c r="F69" s="100"/>
      <c r="G69" s="100"/>
      <c r="H69" s="127"/>
      <c r="I69" s="78"/>
    </row>
    <row r="70" spans="1:19" x14ac:dyDescent="0.35">
      <c r="A70" s="239" t="s">
        <v>28</v>
      </c>
      <c r="B70" s="69"/>
      <c r="C70" s="101"/>
      <c r="D70" s="100"/>
      <c r="E70" s="100"/>
      <c r="F70" s="100"/>
      <c r="G70" s="100" t="s">
        <v>110</v>
      </c>
      <c r="H70" s="127"/>
      <c r="I70" s="78"/>
    </row>
    <row r="71" spans="1:19" x14ac:dyDescent="0.35">
      <c r="A71" s="100"/>
      <c r="B71" s="100"/>
      <c r="C71" s="100"/>
      <c r="D71" s="100"/>
      <c r="E71" s="100"/>
      <c r="F71" s="100"/>
      <c r="G71" s="100"/>
      <c r="H71" s="127"/>
      <c r="I71" s="78"/>
    </row>
    <row r="72" spans="1:19" ht="21" x14ac:dyDescent="0.35">
      <c r="A72" s="181" t="s">
        <v>29</v>
      </c>
      <c r="B72" s="11" t="s">
        <v>26</v>
      </c>
      <c r="C72" s="12" t="s">
        <v>1</v>
      </c>
      <c r="D72" s="101"/>
      <c r="E72" s="181" t="s">
        <v>29</v>
      </c>
      <c r="F72" s="11" t="s">
        <v>26</v>
      </c>
      <c r="G72" s="12" t="s">
        <v>1</v>
      </c>
      <c r="H72" s="79"/>
      <c r="I72" s="78"/>
    </row>
    <row r="73" spans="1:19" x14ac:dyDescent="0.35">
      <c r="A73" s="175">
        <v>1</v>
      </c>
      <c r="B73" s="176" t="s">
        <v>36</v>
      </c>
      <c r="C73" s="177">
        <v>60001</v>
      </c>
      <c r="D73" s="101"/>
      <c r="E73" s="175">
        <v>3</v>
      </c>
      <c r="F73" s="176" t="s">
        <v>30</v>
      </c>
      <c r="G73" s="177">
        <v>67796</v>
      </c>
      <c r="H73" s="79"/>
      <c r="I73" s="79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x14ac:dyDescent="0.35">
      <c r="A74" s="175">
        <v>1</v>
      </c>
      <c r="B74" s="176" t="s">
        <v>38</v>
      </c>
      <c r="C74" s="177">
        <v>61582</v>
      </c>
      <c r="D74" s="127"/>
      <c r="E74" s="175">
        <v>3</v>
      </c>
      <c r="F74" s="176" t="s">
        <v>31</v>
      </c>
      <c r="G74" s="177">
        <v>69332</v>
      </c>
      <c r="H74" s="79"/>
      <c r="I74" s="79"/>
      <c r="J74" s="61"/>
      <c r="K74" s="61"/>
      <c r="L74" s="1"/>
      <c r="M74" s="1"/>
      <c r="N74" s="1"/>
      <c r="O74" s="39"/>
      <c r="P74" s="39"/>
      <c r="Q74" s="39"/>
      <c r="R74" s="39"/>
      <c r="S74" s="39"/>
    </row>
    <row r="75" spans="1:19" x14ac:dyDescent="0.35">
      <c r="A75" s="175">
        <v>1</v>
      </c>
      <c r="B75" s="176" t="s">
        <v>40</v>
      </c>
      <c r="C75" s="177">
        <v>62962</v>
      </c>
      <c r="D75" s="127"/>
      <c r="E75" s="175">
        <v>3</v>
      </c>
      <c r="F75" s="176" t="s">
        <v>32</v>
      </c>
      <c r="G75" s="177">
        <v>71030</v>
      </c>
      <c r="H75" s="79"/>
      <c r="I75" s="241"/>
      <c r="J75" s="72"/>
      <c r="K75" s="71"/>
      <c r="L75" s="1"/>
      <c r="M75" s="1"/>
      <c r="N75" s="1"/>
      <c r="O75" s="3"/>
      <c r="P75" s="4"/>
      <c r="Q75" s="5"/>
      <c r="R75" s="3"/>
      <c r="S75" s="4"/>
    </row>
    <row r="76" spans="1:19" x14ac:dyDescent="0.35">
      <c r="A76" s="175">
        <v>1</v>
      </c>
      <c r="B76" s="176" t="s">
        <v>42</v>
      </c>
      <c r="C76" s="177">
        <v>64500</v>
      </c>
      <c r="D76" s="79"/>
      <c r="E76" s="175">
        <v>3</v>
      </c>
      <c r="F76" s="176" t="s">
        <v>33</v>
      </c>
      <c r="G76" s="177">
        <v>72763</v>
      </c>
      <c r="H76" s="79"/>
      <c r="I76" s="241"/>
      <c r="J76" s="72"/>
      <c r="K76" s="71"/>
      <c r="L76" s="1"/>
      <c r="M76" s="1"/>
      <c r="N76" s="1"/>
      <c r="O76" s="6"/>
      <c r="P76" s="7"/>
      <c r="Q76" s="8"/>
      <c r="R76" s="3"/>
      <c r="S76" s="7"/>
    </row>
    <row r="77" spans="1:19" x14ac:dyDescent="0.35">
      <c r="A77" s="175">
        <v>1</v>
      </c>
      <c r="B77" s="176" t="s">
        <v>44</v>
      </c>
      <c r="C77" s="177">
        <v>66119</v>
      </c>
      <c r="D77" s="79"/>
      <c r="E77" s="175">
        <v>3</v>
      </c>
      <c r="F77" s="176" t="s">
        <v>34</v>
      </c>
      <c r="G77" s="177">
        <v>74532</v>
      </c>
      <c r="H77" s="79"/>
      <c r="I77" s="241"/>
      <c r="J77" s="72"/>
      <c r="K77" s="71"/>
      <c r="L77" s="1"/>
      <c r="M77" s="1"/>
      <c r="N77" s="1"/>
      <c r="O77" s="6"/>
      <c r="P77" s="7"/>
      <c r="Q77" s="8"/>
      <c r="R77" s="3"/>
      <c r="S77" s="7"/>
    </row>
    <row r="78" spans="1:19" x14ac:dyDescent="0.35">
      <c r="A78" s="175">
        <v>1</v>
      </c>
      <c r="B78" s="176" t="s">
        <v>30</v>
      </c>
      <c r="C78" s="177">
        <v>67796</v>
      </c>
      <c r="D78" s="79"/>
      <c r="E78" s="175">
        <v>3</v>
      </c>
      <c r="F78" s="176" t="s">
        <v>35</v>
      </c>
      <c r="G78" s="177">
        <v>76481</v>
      </c>
      <c r="H78" s="79"/>
      <c r="I78" s="241"/>
      <c r="J78" s="72"/>
      <c r="K78" s="71"/>
      <c r="L78" s="1"/>
      <c r="M78" s="1"/>
      <c r="N78" s="1"/>
      <c r="O78" s="6"/>
      <c r="P78" s="7"/>
      <c r="Q78" s="8"/>
      <c r="R78" s="3"/>
      <c r="S78" s="7"/>
    </row>
    <row r="79" spans="1:19" x14ac:dyDescent="0.35">
      <c r="A79" s="175">
        <v>1</v>
      </c>
      <c r="B79" s="176" t="s">
        <v>31</v>
      </c>
      <c r="C79" s="177">
        <v>69332</v>
      </c>
      <c r="D79" s="79"/>
      <c r="E79" s="175">
        <v>3</v>
      </c>
      <c r="F79" s="176" t="s">
        <v>37</v>
      </c>
      <c r="G79" s="177">
        <v>78214</v>
      </c>
      <c r="H79" s="79"/>
      <c r="I79" s="241"/>
      <c r="J79" s="72"/>
      <c r="K79" s="71"/>
      <c r="L79" s="1"/>
      <c r="M79" s="1"/>
      <c r="N79" s="1"/>
      <c r="O79" s="6"/>
      <c r="P79" s="7"/>
      <c r="Q79" s="8"/>
      <c r="R79" s="3"/>
      <c r="S79" s="7"/>
    </row>
    <row r="80" spans="1:19" x14ac:dyDescent="0.35">
      <c r="A80" s="175">
        <v>1</v>
      </c>
      <c r="B80" s="176" t="s">
        <v>32</v>
      </c>
      <c r="C80" s="177">
        <v>71030</v>
      </c>
      <c r="D80" s="79"/>
      <c r="E80" s="175">
        <v>3</v>
      </c>
      <c r="F80" s="176" t="s">
        <v>39</v>
      </c>
      <c r="G80" s="178">
        <v>80133</v>
      </c>
      <c r="H80" s="79"/>
      <c r="I80" s="241"/>
      <c r="J80" s="72"/>
      <c r="K80" s="71"/>
      <c r="L80" s="1"/>
      <c r="M80" s="1"/>
      <c r="N80" s="1"/>
      <c r="O80" s="6"/>
      <c r="P80" s="7"/>
      <c r="Q80" s="8"/>
      <c r="R80" s="3"/>
      <c r="S80" s="7"/>
    </row>
    <row r="81" spans="1:19" x14ac:dyDescent="0.35">
      <c r="A81" s="175">
        <v>1</v>
      </c>
      <c r="B81" s="176" t="s">
        <v>33</v>
      </c>
      <c r="C81" s="177">
        <v>72763</v>
      </c>
      <c r="D81" s="79"/>
      <c r="E81" s="175">
        <v>3</v>
      </c>
      <c r="F81" s="176" t="s">
        <v>41</v>
      </c>
      <c r="G81" s="177">
        <v>82083</v>
      </c>
      <c r="H81" s="79"/>
      <c r="I81" s="241"/>
      <c r="J81" s="72"/>
      <c r="K81" s="71"/>
      <c r="L81" s="1"/>
      <c r="M81" s="1"/>
      <c r="N81" s="1"/>
      <c r="O81" s="6"/>
      <c r="P81" s="7"/>
      <c r="Q81" s="8"/>
      <c r="R81" s="3"/>
      <c r="S81" s="7"/>
    </row>
    <row r="82" spans="1:19" x14ac:dyDescent="0.35">
      <c r="A82" s="175">
        <v>1</v>
      </c>
      <c r="B82" s="176" t="s">
        <v>34</v>
      </c>
      <c r="C82" s="177">
        <v>74532</v>
      </c>
      <c r="D82" s="79"/>
      <c r="E82" s="175">
        <v>3</v>
      </c>
      <c r="F82" s="176" t="s">
        <v>43</v>
      </c>
      <c r="G82" s="177">
        <v>84091</v>
      </c>
      <c r="H82" s="79"/>
      <c r="I82" s="241"/>
      <c r="J82" s="73"/>
      <c r="K82" s="71"/>
      <c r="L82" s="1"/>
      <c r="M82" s="1"/>
      <c r="N82" s="1"/>
      <c r="O82" s="6"/>
      <c r="P82" s="7"/>
      <c r="Q82" s="8"/>
      <c r="R82" s="3"/>
      <c r="S82" s="7"/>
    </row>
    <row r="83" spans="1:19" x14ac:dyDescent="0.35">
      <c r="A83" s="175">
        <v>1</v>
      </c>
      <c r="B83" s="176" t="s">
        <v>35</v>
      </c>
      <c r="C83" s="177">
        <v>76481</v>
      </c>
      <c r="D83" s="79"/>
      <c r="E83" s="175">
        <v>3</v>
      </c>
      <c r="F83" s="176" t="s">
        <v>45</v>
      </c>
      <c r="G83" s="177">
        <v>86138</v>
      </c>
      <c r="H83" s="79"/>
      <c r="I83" s="241"/>
      <c r="J83" s="72"/>
      <c r="K83" s="71"/>
      <c r="L83" s="1"/>
      <c r="M83" s="1"/>
      <c r="N83" s="1"/>
      <c r="O83" s="6"/>
      <c r="P83" s="7"/>
      <c r="Q83" s="8"/>
      <c r="R83" s="3"/>
      <c r="S83" s="7"/>
    </row>
    <row r="84" spans="1:19" x14ac:dyDescent="0.35">
      <c r="A84" s="175">
        <v>1</v>
      </c>
      <c r="B84" s="176" t="s">
        <v>37</v>
      </c>
      <c r="C84" s="177">
        <v>78214</v>
      </c>
      <c r="D84" s="79"/>
      <c r="E84" s="175">
        <v>3</v>
      </c>
      <c r="F84" s="176" t="s">
        <v>46</v>
      </c>
      <c r="G84" s="177">
        <v>88237</v>
      </c>
      <c r="H84" s="79"/>
      <c r="I84" s="241"/>
      <c r="J84" s="72"/>
      <c r="K84" s="71"/>
      <c r="L84" s="1"/>
      <c r="M84" s="1"/>
      <c r="N84" s="1"/>
      <c r="O84" s="6"/>
      <c r="P84" s="7"/>
      <c r="Q84" s="8"/>
      <c r="R84" s="3"/>
      <c r="S84" s="7"/>
    </row>
    <row r="85" spans="1:19" x14ac:dyDescent="0.35">
      <c r="A85" s="175">
        <v>1</v>
      </c>
      <c r="B85" s="176" t="s">
        <v>115</v>
      </c>
      <c r="C85" s="178">
        <v>79341</v>
      </c>
      <c r="D85" s="182"/>
      <c r="E85" s="175">
        <v>3</v>
      </c>
      <c r="F85" s="176" t="s">
        <v>47</v>
      </c>
      <c r="G85" s="177">
        <v>90380</v>
      </c>
      <c r="H85" s="79"/>
      <c r="I85" s="241"/>
      <c r="J85" s="73"/>
      <c r="K85" s="71"/>
      <c r="L85" s="1"/>
      <c r="M85" s="1"/>
      <c r="N85" s="1"/>
      <c r="O85" s="6"/>
      <c r="P85" s="7"/>
      <c r="Q85" s="8"/>
      <c r="R85" s="3"/>
      <c r="S85" s="7"/>
    </row>
    <row r="86" spans="1:19" x14ac:dyDescent="0.35">
      <c r="A86" s="78"/>
      <c r="B86" s="78"/>
      <c r="C86" s="78"/>
      <c r="D86" s="79"/>
      <c r="E86" s="175">
        <v>3</v>
      </c>
      <c r="F86" s="176" t="s">
        <v>117</v>
      </c>
      <c r="G86" s="178">
        <v>91676</v>
      </c>
      <c r="H86" s="79"/>
      <c r="I86" s="241"/>
      <c r="J86" s="71"/>
      <c r="K86" s="71"/>
      <c r="L86" s="1"/>
      <c r="M86" s="1"/>
      <c r="N86" s="1"/>
      <c r="O86" s="6"/>
      <c r="P86" s="7"/>
      <c r="Q86" s="8"/>
      <c r="R86" s="3"/>
      <c r="S86" s="7"/>
    </row>
    <row r="87" spans="1:19" x14ac:dyDescent="0.35">
      <c r="A87" s="78"/>
      <c r="B87" s="78"/>
      <c r="C87" s="78"/>
      <c r="D87" s="79"/>
      <c r="E87" s="78"/>
      <c r="F87" s="78"/>
      <c r="G87" s="78"/>
      <c r="H87" s="79"/>
      <c r="I87" s="241"/>
      <c r="J87" s="68"/>
      <c r="K87" s="68"/>
      <c r="L87" s="1"/>
      <c r="M87" s="1"/>
      <c r="N87" s="1"/>
      <c r="O87" s="6"/>
      <c r="P87" s="7"/>
      <c r="Q87" s="8"/>
      <c r="R87" s="3"/>
      <c r="S87" s="7"/>
    </row>
    <row r="88" spans="1:19" x14ac:dyDescent="0.35">
      <c r="A88" s="179"/>
      <c r="B88" s="185"/>
      <c r="C88" s="186"/>
      <c r="D88" s="187"/>
      <c r="E88" s="188"/>
      <c r="F88" s="188"/>
      <c r="G88" s="188"/>
      <c r="H88" s="79"/>
      <c r="I88" s="241"/>
      <c r="J88" s="68"/>
      <c r="K88" s="68"/>
      <c r="L88" s="1"/>
      <c r="M88" s="1"/>
      <c r="N88" s="1"/>
      <c r="O88" s="6"/>
      <c r="P88" s="7"/>
      <c r="Q88" s="8"/>
      <c r="R88" s="3"/>
      <c r="S88" s="7"/>
    </row>
    <row r="89" spans="1:19" ht="21" x14ac:dyDescent="0.35">
      <c r="A89" s="180" t="s">
        <v>29</v>
      </c>
      <c r="B89" s="189" t="s">
        <v>26</v>
      </c>
      <c r="C89" s="190" t="s">
        <v>1</v>
      </c>
      <c r="D89" s="187"/>
      <c r="E89" s="181" t="s">
        <v>29</v>
      </c>
      <c r="F89" s="191" t="s">
        <v>26</v>
      </c>
      <c r="G89" s="192" t="s">
        <v>1</v>
      </c>
      <c r="H89" s="79"/>
      <c r="I89" s="79"/>
      <c r="J89" s="1"/>
      <c r="K89" s="1"/>
      <c r="L89" s="1"/>
      <c r="M89" s="1"/>
      <c r="N89" s="1"/>
      <c r="O89" s="6"/>
      <c r="P89" s="7"/>
      <c r="Q89" s="8"/>
      <c r="R89" s="3"/>
      <c r="S89" s="7"/>
    </row>
    <row r="90" spans="1:19" x14ac:dyDescent="0.35">
      <c r="A90" s="175">
        <v>2</v>
      </c>
      <c r="B90" s="176" t="s">
        <v>40</v>
      </c>
      <c r="C90" s="177">
        <v>62962</v>
      </c>
      <c r="D90" s="187"/>
      <c r="E90" s="175">
        <v>4</v>
      </c>
      <c r="F90" s="176" t="s">
        <v>33</v>
      </c>
      <c r="G90" s="177">
        <v>72763</v>
      </c>
      <c r="H90" s="79"/>
      <c r="I90" s="103"/>
      <c r="J90" s="71"/>
      <c r="K90" s="71"/>
      <c r="L90" s="71"/>
      <c r="M90" s="1"/>
      <c r="N90" s="1"/>
      <c r="O90" s="6"/>
      <c r="P90" s="7"/>
      <c r="Q90" s="8"/>
      <c r="R90" s="3"/>
      <c r="S90" s="7"/>
    </row>
    <row r="91" spans="1:19" x14ac:dyDescent="0.35">
      <c r="A91" s="175">
        <v>2</v>
      </c>
      <c r="B91" s="176" t="s">
        <v>42</v>
      </c>
      <c r="C91" s="177">
        <v>64500</v>
      </c>
      <c r="D91" s="187"/>
      <c r="E91" s="175">
        <v>4</v>
      </c>
      <c r="F91" s="176" t="s">
        <v>34</v>
      </c>
      <c r="G91" s="177">
        <v>74532</v>
      </c>
      <c r="H91" s="79"/>
      <c r="I91" s="103"/>
      <c r="J91" s="71"/>
      <c r="K91" s="71"/>
      <c r="L91" s="72"/>
      <c r="M91" s="1"/>
      <c r="N91" s="1"/>
      <c r="O91" s="6"/>
      <c r="P91" s="7"/>
      <c r="Q91" s="8"/>
      <c r="R91" s="3"/>
      <c r="S91" s="7"/>
    </row>
    <row r="92" spans="1:19" x14ac:dyDescent="0.35">
      <c r="A92" s="175">
        <v>2</v>
      </c>
      <c r="B92" s="176" t="s">
        <v>44</v>
      </c>
      <c r="C92" s="177">
        <v>66119</v>
      </c>
      <c r="D92" s="187"/>
      <c r="E92" s="175">
        <v>4</v>
      </c>
      <c r="F92" s="176" t="s">
        <v>35</v>
      </c>
      <c r="G92" s="177">
        <v>76481</v>
      </c>
      <c r="H92" s="79"/>
      <c r="I92" s="103"/>
      <c r="J92" s="71"/>
      <c r="K92" s="71"/>
      <c r="L92" s="72"/>
      <c r="M92" s="1"/>
      <c r="N92" s="1"/>
      <c r="O92" s="6"/>
      <c r="P92" s="7"/>
      <c r="Q92" s="8"/>
      <c r="R92" s="3"/>
      <c r="S92" s="7"/>
    </row>
    <row r="93" spans="1:19" x14ac:dyDescent="0.35">
      <c r="A93" s="175">
        <v>2</v>
      </c>
      <c r="B93" s="176" t="s">
        <v>30</v>
      </c>
      <c r="C93" s="177">
        <v>67796</v>
      </c>
      <c r="D93" s="187"/>
      <c r="E93" s="175">
        <v>4</v>
      </c>
      <c r="F93" s="176" t="s">
        <v>37</v>
      </c>
      <c r="G93" s="177">
        <v>78214</v>
      </c>
      <c r="H93" s="79"/>
      <c r="I93" s="103"/>
      <c r="J93" s="71"/>
      <c r="K93" s="71"/>
      <c r="L93" s="72"/>
      <c r="M93" s="1"/>
      <c r="N93" s="1"/>
      <c r="O93" s="6"/>
      <c r="P93" s="7"/>
      <c r="Q93" s="8"/>
      <c r="R93" s="3"/>
      <c r="S93" s="9"/>
    </row>
    <row r="94" spans="1:19" x14ac:dyDescent="0.35">
      <c r="A94" s="175">
        <v>2</v>
      </c>
      <c r="B94" s="176" t="s">
        <v>31</v>
      </c>
      <c r="C94" s="177">
        <v>69332</v>
      </c>
      <c r="D94" s="187"/>
      <c r="E94" s="175">
        <v>4</v>
      </c>
      <c r="F94" s="176" t="s">
        <v>39</v>
      </c>
      <c r="G94" s="177">
        <v>80133</v>
      </c>
      <c r="H94" s="79"/>
      <c r="I94" s="103"/>
      <c r="J94" s="71"/>
      <c r="K94" s="71"/>
      <c r="L94" s="72"/>
      <c r="M94" s="1"/>
      <c r="N94" s="1"/>
      <c r="O94" s="6"/>
      <c r="P94" s="7"/>
      <c r="Q94" s="8"/>
      <c r="R94" s="3"/>
      <c r="S94" s="9"/>
    </row>
    <row r="95" spans="1:19" x14ac:dyDescent="0.35">
      <c r="A95" s="175">
        <v>2</v>
      </c>
      <c r="B95" s="176" t="s">
        <v>32</v>
      </c>
      <c r="C95" s="177">
        <v>71030</v>
      </c>
      <c r="D95" s="187"/>
      <c r="E95" s="175">
        <v>4</v>
      </c>
      <c r="F95" s="176" t="s">
        <v>41</v>
      </c>
      <c r="G95" s="177">
        <v>82083</v>
      </c>
      <c r="H95" s="79"/>
      <c r="I95" s="103"/>
      <c r="J95" s="71"/>
      <c r="K95" s="72"/>
      <c r="L95" s="72"/>
      <c r="M95" s="1"/>
      <c r="N95" s="1"/>
      <c r="O95" s="6"/>
      <c r="P95" s="7"/>
      <c r="Q95" s="8"/>
      <c r="R95" s="3"/>
      <c r="S95" s="9"/>
    </row>
    <row r="96" spans="1:19" x14ac:dyDescent="0.35">
      <c r="A96" s="175">
        <v>2</v>
      </c>
      <c r="B96" s="176" t="s">
        <v>33</v>
      </c>
      <c r="C96" s="177">
        <v>72763</v>
      </c>
      <c r="D96" s="187"/>
      <c r="E96" s="175">
        <v>4</v>
      </c>
      <c r="F96" s="176" t="s">
        <v>43</v>
      </c>
      <c r="G96" s="177">
        <v>84091</v>
      </c>
      <c r="H96" s="79"/>
      <c r="I96" s="103"/>
      <c r="J96" s="71"/>
      <c r="K96" s="72"/>
      <c r="L96" s="72"/>
      <c r="M96" s="1"/>
      <c r="N96" s="1"/>
      <c r="O96" s="6"/>
      <c r="P96" s="7"/>
      <c r="Q96" s="8"/>
      <c r="R96" s="3"/>
      <c r="S96" s="9"/>
    </row>
    <row r="97" spans="1:19" x14ac:dyDescent="0.35">
      <c r="A97" s="175">
        <v>2</v>
      </c>
      <c r="B97" s="176" t="s">
        <v>34</v>
      </c>
      <c r="C97" s="177">
        <v>74532</v>
      </c>
      <c r="D97" s="187"/>
      <c r="E97" s="175">
        <v>4</v>
      </c>
      <c r="F97" s="176" t="s">
        <v>45</v>
      </c>
      <c r="G97" s="178">
        <v>86138</v>
      </c>
      <c r="H97" s="79"/>
      <c r="I97" s="103"/>
      <c r="J97" s="71"/>
      <c r="K97" s="72"/>
      <c r="L97" s="72"/>
      <c r="M97" s="1"/>
      <c r="N97" s="1"/>
      <c r="O97" s="6"/>
      <c r="P97" s="7"/>
      <c r="Q97" s="8"/>
      <c r="R97" s="3"/>
      <c r="S97" s="9"/>
    </row>
    <row r="98" spans="1:19" x14ac:dyDescent="0.35">
      <c r="A98" s="175">
        <v>2</v>
      </c>
      <c r="B98" s="176" t="s">
        <v>35</v>
      </c>
      <c r="C98" s="177">
        <v>76481</v>
      </c>
      <c r="D98" s="187"/>
      <c r="E98" s="175">
        <v>4</v>
      </c>
      <c r="F98" s="176" t="s">
        <v>46</v>
      </c>
      <c r="G98" s="177">
        <v>88237</v>
      </c>
      <c r="H98" s="79"/>
      <c r="I98" s="103"/>
      <c r="J98" s="71"/>
      <c r="K98" s="72"/>
      <c r="L98" s="72"/>
      <c r="M98" s="1"/>
      <c r="N98" s="1"/>
      <c r="O98" s="6"/>
      <c r="P98" s="7"/>
      <c r="Q98" s="8"/>
      <c r="R98" s="3"/>
      <c r="S98" s="9"/>
    </row>
    <row r="99" spans="1:19" x14ac:dyDescent="0.35">
      <c r="A99" s="175">
        <v>2</v>
      </c>
      <c r="B99" s="176" t="s">
        <v>37</v>
      </c>
      <c r="C99" s="177">
        <v>78214</v>
      </c>
      <c r="D99" s="187"/>
      <c r="E99" s="175">
        <v>4</v>
      </c>
      <c r="F99" s="176" t="s">
        <v>47</v>
      </c>
      <c r="G99" s="177">
        <v>90380</v>
      </c>
      <c r="H99" s="79"/>
      <c r="I99" s="103"/>
      <c r="J99" s="71"/>
      <c r="K99" s="72"/>
      <c r="L99" s="72"/>
      <c r="M99" s="1"/>
      <c r="N99" s="1"/>
      <c r="O99" s="6"/>
      <c r="P99" s="7"/>
      <c r="Q99" s="8"/>
      <c r="R99" s="3"/>
      <c r="S99" s="9"/>
    </row>
    <row r="100" spans="1:19" x14ac:dyDescent="0.35">
      <c r="A100" s="175">
        <v>2</v>
      </c>
      <c r="B100" s="176" t="s">
        <v>39</v>
      </c>
      <c r="C100" s="177">
        <v>80133</v>
      </c>
      <c r="D100" s="187"/>
      <c r="E100" s="175">
        <v>4</v>
      </c>
      <c r="F100" s="176" t="s">
        <v>48</v>
      </c>
      <c r="G100" s="177">
        <v>92594</v>
      </c>
      <c r="H100" s="79"/>
      <c r="I100" s="103"/>
      <c r="J100" s="71"/>
      <c r="K100" s="72"/>
      <c r="L100" s="73"/>
      <c r="M100" s="1"/>
      <c r="N100" s="1"/>
      <c r="O100" s="6"/>
      <c r="P100" s="7"/>
      <c r="Q100" s="8"/>
      <c r="R100" s="3"/>
      <c r="S100" s="9"/>
    </row>
    <row r="101" spans="1:19" x14ac:dyDescent="0.35">
      <c r="A101" s="175">
        <v>2</v>
      </c>
      <c r="B101" s="176" t="s">
        <v>41</v>
      </c>
      <c r="C101" s="177">
        <v>82083</v>
      </c>
      <c r="D101" s="187"/>
      <c r="E101" s="175">
        <v>4</v>
      </c>
      <c r="F101" s="176" t="s">
        <v>49</v>
      </c>
      <c r="G101" s="177">
        <v>94853</v>
      </c>
      <c r="H101" s="79"/>
      <c r="I101" s="103"/>
      <c r="J101" s="71"/>
      <c r="K101" s="72"/>
      <c r="L101" s="71"/>
      <c r="M101" s="1"/>
      <c r="N101" s="1"/>
      <c r="O101" s="6"/>
      <c r="P101" s="7"/>
      <c r="Q101" s="8"/>
      <c r="R101" s="3"/>
      <c r="S101" s="5"/>
    </row>
    <row r="102" spans="1:19" x14ac:dyDescent="0.35">
      <c r="A102" s="175">
        <v>2</v>
      </c>
      <c r="B102" s="176" t="s">
        <v>43</v>
      </c>
      <c r="C102" s="177">
        <v>84091</v>
      </c>
      <c r="D102" s="187"/>
      <c r="E102" s="175">
        <v>4</v>
      </c>
      <c r="F102" s="176" t="s">
        <v>50</v>
      </c>
      <c r="G102" s="177">
        <v>97169</v>
      </c>
      <c r="H102" s="79"/>
      <c r="I102" s="103"/>
      <c r="J102" s="71"/>
      <c r="K102" s="72"/>
      <c r="L102" s="71"/>
      <c r="M102" s="1"/>
      <c r="N102" s="1"/>
      <c r="O102" s="1"/>
      <c r="P102" s="1"/>
      <c r="Q102" s="1"/>
      <c r="R102" s="3"/>
      <c r="S102" s="10"/>
    </row>
    <row r="103" spans="1:19" x14ac:dyDescent="0.35">
      <c r="A103" s="175">
        <v>2</v>
      </c>
      <c r="B103" s="176" t="s">
        <v>116</v>
      </c>
      <c r="C103" s="178">
        <v>85287</v>
      </c>
      <c r="D103" s="184"/>
      <c r="E103" s="175">
        <v>4</v>
      </c>
      <c r="F103" s="176" t="s">
        <v>118</v>
      </c>
      <c r="G103" s="148">
        <v>98549</v>
      </c>
      <c r="H103" s="182"/>
      <c r="I103" s="103"/>
      <c r="J103" s="71"/>
      <c r="K103" s="72"/>
      <c r="L103" s="71"/>
      <c r="M103" s="1"/>
      <c r="N103" s="1"/>
      <c r="O103" s="1"/>
      <c r="P103" s="1"/>
      <c r="Q103" s="1"/>
      <c r="R103" s="3"/>
      <c r="S103" s="1"/>
    </row>
    <row r="104" spans="1:19" x14ac:dyDescent="0.35">
      <c r="A104" s="188"/>
      <c r="B104" s="188"/>
      <c r="C104" s="188"/>
      <c r="D104" s="187"/>
      <c r="E104" s="187"/>
      <c r="F104" s="187"/>
      <c r="G104" s="187"/>
      <c r="H104" s="79"/>
      <c r="I104" s="79"/>
      <c r="J104" s="71"/>
      <c r="K104" s="72"/>
      <c r="L104" s="1"/>
      <c r="M104" s="1"/>
      <c r="N104" s="1"/>
      <c r="O104" s="1"/>
      <c r="P104" s="1"/>
      <c r="Q104" s="1"/>
      <c r="R104" s="3"/>
      <c r="S104" s="1"/>
    </row>
    <row r="105" spans="1:19" x14ac:dyDescent="0.35">
      <c r="A105" s="188"/>
      <c r="B105" s="188"/>
      <c r="C105" s="188"/>
      <c r="D105" s="187"/>
      <c r="E105" s="187"/>
      <c r="F105" s="193"/>
      <c r="G105" s="194"/>
      <c r="H105" s="79"/>
      <c r="I105" s="79"/>
      <c r="J105" s="71"/>
      <c r="K105" s="73"/>
      <c r="L105" s="1"/>
      <c r="M105" s="1"/>
      <c r="N105" s="1"/>
      <c r="O105" s="1"/>
      <c r="P105" s="1"/>
      <c r="Q105" s="1"/>
      <c r="R105" s="3"/>
    </row>
    <row r="106" spans="1:19" ht="21" x14ac:dyDescent="0.35">
      <c r="A106" s="181" t="s">
        <v>29</v>
      </c>
      <c r="B106" s="191" t="s">
        <v>26</v>
      </c>
      <c r="C106" s="195" t="s">
        <v>1</v>
      </c>
      <c r="D106" s="196"/>
      <c r="E106" s="183" t="s">
        <v>29</v>
      </c>
      <c r="F106" s="197" t="s">
        <v>26</v>
      </c>
      <c r="G106" s="195" t="s">
        <v>1</v>
      </c>
      <c r="H106" s="79"/>
      <c r="I106" s="79"/>
      <c r="J106" s="71"/>
      <c r="K106" s="71"/>
      <c r="L106" s="1"/>
      <c r="M106" s="1"/>
      <c r="N106" s="1"/>
      <c r="O106" s="1"/>
      <c r="P106" s="1"/>
      <c r="Q106" s="1"/>
      <c r="R106" s="3"/>
    </row>
    <row r="107" spans="1:19" x14ac:dyDescent="0.35">
      <c r="A107" s="175">
        <v>5</v>
      </c>
      <c r="B107" s="176" t="s">
        <v>39</v>
      </c>
      <c r="C107" s="177">
        <v>80133</v>
      </c>
      <c r="D107" s="198"/>
      <c r="E107" s="199">
        <v>7</v>
      </c>
      <c r="F107" s="200" t="s">
        <v>48</v>
      </c>
      <c r="G107" s="177">
        <v>92594</v>
      </c>
      <c r="H107" s="182"/>
      <c r="I107" s="79"/>
      <c r="J107" s="71"/>
      <c r="K107" s="71"/>
      <c r="L107" s="1"/>
      <c r="M107" s="1"/>
      <c r="N107" s="1"/>
      <c r="O107" s="1"/>
      <c r="P107" s="1"/>
      <c r="Q107" s="1"/>
      <c r="R107" s="3"/>
    </row>
    <row r="108" spans="1:19" x14ac:dyDescent="0.35">
      <c r="A108" s="175">
        <v>5</v>
      </c>
      <c r="B108" s="176" t="s">
        <v>41</v>
      </c>
      <c r="C108" s="177">
        <v>82083</v>
      </c>
      <c r="D108" s="196"/>
      <c r="E108" s="199">
        <v>7</v>
      </c>
      <c r="F108" s="200" t="s">
        <v>49</v>
      </c>
      <c r="G108" s="177">
        <v>94853</v>
      </c>
      <c r="H108" s="79"/>
      <c r="I108" s="79"/>
      <c r="J108" s="71"/>
      <c r="K108" s="71"/>
      <c r="L108" s="1"/>
      <c r="M108" s="1"/>
      <c r="N108" s="1"/>
      <c r="O108" s="1"/>
      <c r="P108" s="1"/>
      <c r="Q108" s="1"/>
      <c r="R108" s="3"/>
    </row>
    <row r="109" spans="1:19" x14ac:dyDescent="0.35">
      <c r="A109" s="175">
        <v>5</v>
      </c>
      <c r="B109" s="176" t="s">
        <v>43</v>
      </c>
      <c r="C109" s="177">
        <v>84091</v>
      </c>
      <c r="D109" s="196"/>
      <c r="E109" s="199">
        <v>7</v>
      </c>
      <c r="F109" s="200" t="s">
        <v>50</v>
      </c>
      <c r="G109" s="177">
        <v>97169</v>
      </c>
      <c r="H109" s="79"/>
      <c r="I109" s="79"/>
      <c r="J109" s="1"/>
      <c r="K109" s="1"/>
      <c r="L109" s="1"/>
      <c r="M109" s="1"/>
      <c r="N109" s="1"/>
      <c r="O109" s="1"/>
      <c r="P109" s="1"/>
      <c r="Q109" s="1"/>
      <c r="R109" s="3"/>
    </row>
    <row r="110" spans="1:19" x14ac:dyDescent="0.35">
      <c r="A110" s="175">
        <v>5</v>
      </c>
      <c r="B110" s="176" t="s">
        <v>45</v>
      </c>
      <c r="C110" s="178">
        <v>86138</v>
      </c>
      <c r="D110" s="196"/>
      <c r="E110" s="199">
        <v>7</v>
      </c>
      <c r="F110" s="200" t="s">
        <v>51</v>
      </c>
      <c r="G110" s="148">
        <v>99536</v>
      </c>
      <c r="H110" s="79"/>
      <c r="I110" s="79"/>
      <c r="J110" s="1"/>
      <c r="K110" s="1"/>
      <c r="L110" s="1"/>
      <c r="M110" s="1"/>
      <c r="N110" s="1"/>
      <c r="O110" s="1"/>
      <c r="P110" s="1"/>
      <c r="Q110" s="1"/>
      <c r="R110" s="3"/>
    </row>
    <row r="111" spans="1:19" x14ac:dyDescent="0.35">
      <c r="A111" s="175">
        <v>5</v>
      </c>
      <c r="B111" s="176" t="s">
        <v>46</v>
      </c>
      <c r="C111" s="177">
        <v>88237</v>
      </c>
      <c r="D111" s="196"/>
      <c r="E111" s="199">
        <v>7</v>
      </c>
      <c r="F111" s="200" t="s">
        <v>52</v>
      </c>
      <c r="G111" s="201">
        <v>101967</v>
      </c>
      <c r="H111" s="79"/>
      <c r="I111" s="103"/>
      <c r="J111" s="72"/>
      <c r="K111" s="71"/>
      <c r="L111" s="1"/>
      <c r="M111" s="1"/>
      <c r="N111" s="1"/>
      <c r="O111" s="1"/>
      <c r="P111" s="1"/>
      <c r="Q111" s="1"/>
      <c r="R111" s="3"/>
    </row>
    <row r="112" spans="1:19" x14ac:dyDescent="0.35">
      <c r="A112" s="175">
        <v>5</v>
      </c>
      <c r="B112" s="176" t="s">
        <v>47</v>
      </c>
      <c r="C112" s="177">
        <v>90380</v>
      </c>
      <c r="D112" s="196"/>
      <c r="E112" s="199">
        <v>7</v>
      </c>
      <c r="F112" s="200" t="s">
        <v>53</v>
      </c>
      <c r="G112" s="201">
        <v>104462</v>
      </c>
      <c r="H112" s="79"/>
      <c r="I112" s="103"/>
      <c r="J112" s="72"/>
      <c r="K112" s="71"/>
      <c r="L112" s="1"/>
      <c r="M112" s="1"/>
      <c r="N112" s="1"/>
      <c r="O112" s="1"/>
      <c r="P112" s="1"/>
      <c r="Q112" s="1"/>
      <c r="R112" s="3"/>
    </row>
    <row r="113" spans="1:18" x14ac:dyDescent="0.35">
      <c r="A113" s="175">
        <v>5</v>
      </c>
      <c r="B113" s="176" t="s">
        <v>48</v>
      </c>
      <c r="C113" s="177">
        <v>92594</v>
      </c>
      <c r="D113" s="196"/>
      <c r="E113" s="199">
        <v>7</v>
      </c>
      <c r="F113" s="200" t="s">
        <v>54</v>
      </c>
      <c r="G113" s="201">
        <v>107017</v>
      </c>
      <c r="H113" s="79"/>
      <c r="I113" s="103"/>
      <c r="J113" s="72"/>
      <c r="K113" s="71"/>
      <c r="L113" s="1"/>
      <c r="M113" s="1"/>
      <c r="N113" s="1"/>
      <c r="O113" s="1"/>
      <c r="P113" s="1"/>
      <c r="Q113" s="1"/>
      <c r="R113" s="3"/>
    </row>
    <row r="114" spans="1:18" x14ac:dyDescent="0.35">
      <c r="A114" s="175">
        <v>5</v>
      </c>
      <c r="B114" s="176" t="s">
        <v>49</v>
      </c>
      <c r="C114" s="177">
        <v>94853</v>
      </c>
      <c r="D114" s="196"/>
      <c r="E114" s="199">
        <v>7</v>
      </c>
      <c r="F114" s="200" t="s">
        <v>55</v>
      </c>
      <c r="G114" s="178">
        <v>109637</v>
      </c>
      <c r="H114" s="79"/>
      <c r="I114" s="103"/>
      <c r="J114" s="72"/>
      <c r="K114" s="71"/>
      <c r="L114" s="1"/>
      <c r="M114" s="1"/>
      <c r="N114" s="1"/>
      <c r="O114" s="1"/>
      <c r="P114" s="1"/>
      <c r="Q114" s="1"/>
      <c r="R114" s="3"/>
    </row>
    <row r="115" spans="1:18" x14ac:dyDescent="0.35">
      <c r="A115" s="175">
        <v>5</v>
      </c>
      <c r="B115" s="176" t="s">
        <v>50</v>
      </c>
      <c r="C115" s="177">
        <v>97169</v>
      </c>
      <c r="D115" s="196"/>
      <c r="E115" s="199">
        <v>7</v>
      </c>
      <c r="F115" s="200" t="s">
        <v>56</v>
      </c>
      <c r="G115" s="201">
        <v>112327</v>
      </c>
      <c r="H115" s="182"/>
      <c r="I115" s="103"/>
      <c r="J115" s="72"/>
      <c r="K115" s="71"/>
      <c r="L115" s="1"/>
      <c r="M115" s="1"/>
      <c r="N115" s="1"/>
      <c r="O115" s="1"/>
      <c r="P115" s="1"/>
      <c r="Q115" s="3"/>
      <c r="R115" s="1"/>
    </row>
    <row r="116" spans="1:18" x14ac:dyDescent="0.35">
      <c r="A116" s="175">
        <v>5</v>
      </c>
      <c r="B116" s="176" t="s">
        <v>51</v>
      </c>
      <c r="C116" s="148">
        <v>99536</v>
      </c>
      <c r="D116" s="196"/>
      <c r="E116" s="199">
        <v>7</v>
      </c>
      <c r="F116" s="200" t="s">
        <v>57</v>
      </c>
      <c r="G116" s="201">
        <v>115082</v>
      </c>
      <c r="H116" s="79"/>
      <c r="I116" s="103"/>
      <c r="J116" s="72"/>
      <c r="K116" s="71"/>
      <c r="L116" s="1"/>
      <c r="M116" s="1"/>
      <c r="N116" s="1"/>
      <c r="O116" s="1"/>
      <c r="P116" s="1"/>
      <c r="Q116" s="3"/>
      <c r="R116" s="1"/>
    </row>
    <row r="117" spans="1:18" x14ac:dyDescent="0.35">
      <c r="A117" s="175">
        <v>5</v>
      </c>
      <c r="B117" s="176" t="s">
        <v>52</v>
      </c>
      <c r="C117" s="201">
        <v>101967</v>
      </c>
      <c r="D117" s="196"/>
      <c r="E117" s="199">
        <v>7</v>
      </c>
      <c r="F117" s="200" t="s">
        <v>58</v>
      </c>
      <c r="G117" s="201">
        <v>117890</v>
      </c>
      <c r="H117" s="79"/>
      <c r="I117" s="103"/>
      <c r="J117" s="72"/>
      <c r="K117" s="71"/>
      <c r="L117" s="1"/>
      <c r="M117" s="1"/>
      <c r="N117" s="1"/>
      <c r="O117" s="1"/>
      <c r="P117" s="1"/>
      <c r="Q117" s="3"/>
      <c r="R117" s="1"/>
    </row>
    <row r="118" spans="1:18" x14ac:dyDescent="0.35">
      <c r="A118" s="175">
        <v>5</v>
      </c>
      <c r="B118" s="176" t="s">
        <v>53</v>
      </c>
      <c r="C118" s="201">
        <v>104462</v>
      </c>
      <c r="D118" s="196"/>
      <c r="E118" s="199">
        <v>7</v>
      </c>
      <c r="F118" s="200" t="s">
        <v>59</v>
      </c>
      <c r="G118" s="201">
        <v>120786</v>
      </c>
      <c r="H118" s="79"/>
      <c r="I118" s="103"/>
      <c r="J118" s="73"/>
      <c r="K118" s="71"/>
      <c r="L118" s="1"/>
      <c r="M118" s="1"/>
      <c r="N118" s="1"/>
      <c r="O118" s="1"/>
      <c r="P118" s="1"/>
      <c r="Q118" s="3"/>
      <c r="R118" s="1"/>
    </row>
    <row r="119" spans="1:18" x14ac:dyDescent="0.35">
      <c r="A119" s="175">
        <v>5</v>
      </c>
      <c r="B119" s="176" t="s">
        <v>54</v>
      </c>
      <c r="C119" s="201">
        <v>107017</v>
      </c>
      <c r="D119" s="196"/>
      <c r="E119" s="199">
        <v>7</v>
      </c>
      <c r="F119" s="200" t="s">
        <v>60</v>
      </c>
      <c r="G119" s="201">
        <v>123736</v>
      </c>
      <c r="H119" s="79"/>
      <c r="I119" s="103"/>
      <c r="J119" s="74"/>
      <c r="K119" s="71"/>
      <c r="L119" s="1"/>
      <c r="M119" s="1"/>
      <c r="N119" s="1"/>
      <c r="O119" s="1"/>
      <c r="P119" s="1"/>
      <c r="Q119" s="3"/>
      <c r="R119" s="1"/>
    </row>
    <row r="120" spans="1:18" x14ac:dyDescent="0.35">
      <c r="A120" s="175">
        <v>5</v>
      </c>
      <c r="B120" s="176" t="s">
        <v>119</v>
      </c>
      <c r="C120" s="178">
        <v>108553</v>
      </c>
      <c r="D120" s="196"/>
      <c r="E120" s="199">
        <v>7</v>
      </c>
      <c r="F120" s="200" t="s">
        <v>61</v>
      </c>
      <c r="G120" s="201">
        <v>126779</v>
      </c>
      <c r="H120" s="79"/>
      <c r="I120" s="103"/>
      <c r="J120" s="74"/>
      <c r="K120" s="71"/>
      <c r="L120" s="1"/>
      <c r="M120" s="1"/>
      <c r="N120" s="1"/>
      <c r="O120" s="1"/>
      <c r="P120" s="1"/>
      <c r="Q120" s="1"/>
      <c r="R120" s="1"/>
    </row>
    <row r="121" spans="1:18" x14ac:dyDescent="0.35">
      <c r="A121" s="187"/>
      <c r="B121" s="193"/>
      <c r="C121" s="202"/>
      <c r="D121" s="196"/>
      <c r="E121" s="199">
        <v>7</v>
      </c>
      <c r="F121" s="200" t="s">
        <v>62</v>
      </c>
      <c r="G121" s="201">
        <v>129879</v>
      </c>
      <c r="H121" s="79"/>
      <c r="I121" s="103"/>
      <c r="J121" s="74"/>
      <c r="K121" s="71"/>
    </row>
    <row r="122" spans="1:18" x14ac:dyDescent="0.35">
      <c r="A122" s="188"/>
      <c r="B122" s="188"/>
      <c r="C122" s="188"/>
      <c r="D122" s="196"/>
      <c r="E122" s="199">
        <v>7</v>
      </c>
      <c r="F122" s="200" t="s">
        <v>120</v>
      </c>
      <c r="G122" s="201">
        <v>131688</v>
      </c>
      <c r="H122" s="79"/>
      <c r="I122" s="103"/>
      <c r="J122" s="74"/>
      <c r="K122" s="71"/>
    </row>
    <row r="123" spans="1:18" x14ac:dyDescent="0.35">
      <c r="A123" s="188"/>
      <c r="B123" s="188"/>
      <c r="C123" s="188"/>
      <c r="D123" s="196"/>
      <c r="E123" s="196"/>
      <c r="F123" s="203"/>
      <c r="G123" s="202"/>
      <c r="H123" s="79"/>
      <c r="I123" s="103"/>
      <c r="J123" s="74"/>
      <c r="K123" s="71"/>
    </row>
    <row r="124" spans="1:18" ht="21" x14ac:dyDescent="0.35">
      <c r="A124" s="181" t="s">
        <v>29</v>
      </c>
      <c r="B124" s="191" t="s">
        <v>26</v>
      </c>
      <c r="C124" s="195" t="s">
        <v>1</v>
      </c>
      <c r="D124" s="196"/>
      <c r="E124" s="181" t="s">
        <v>29</v>
      </c>
      <c r="F124" s="191" t="s">
        <v>26</v>
      </c>
      <c r="G124" s="195" t="s">
        <v>1</v>
      </c>
      <c r="H124" s="79"/>
      <c r="I124" s="103"/>
      <c r="J124" s="74"/>
      <c r="K124" s="71"/>
    </row>
    <row r="125" spans="1:18" x14ac:dyDescent="0.35">
      <c r="A125" s="175">
        <v>6</v>
      </c>
      <c r="B125" s="176" t="s">
        <v>45</v>
      </c>
      <c r="C125" s="177">
        <v>86138</v>
      </c>
      <c r="D125" s="196"/>
      <c r="E125" s="199">
        <v>8</v>
      </c>
      <c r="F125" s="200" t="s">
        <v>52</v>
      </c>
      <c r="G125" s="201">
        <v>101967</v>
      </c>
      <c r="H125" s="79"/>
      <c r="I125" s="103"/>
      <c r="J125" s="74"/>
      <c r="K125" s="70"/>
    </row>
    <row r="126" spans="1:18" x14ac:dyDescent="0.35">
      <c r="A126" s="175">
        <v>6</v>
      </c>
      <c r="B126" s="176" t="s">
        <v>46</v>
      </c>
      <c r="C126" s="177">
        <v>88237</v>
      </c>
      <c r="D126" s="196"/>
      <c r="E126" s="199">
        <v>8</v>
      </c>
      <c r="F126" s="200" t="s">
        <v>53</v>
      </c>
      <c r="G126" s="201">
        <v>104462</v>
      </c>
      <c r="H126" s="79"/>
      <c r="I126" s="103"/>
      <c r="J126" s="74"/>
      <c r="K126" s="72"/>
    </row>
    <row r="127" spans="1:18" x14ac:dyDescent="0.35">
      <c r="A127" s="175">
        <v>6</v>
      </c>
      <c r="B127" s="176" t="s">
        <v>47</v>
      </c>
      <c r="C127" s="177">
        <v>90380</v>
      </c>
      <c r="D127" s="196"/>
      <c r="E127" s="199">
        <v>8</v>
      </c>
      <c r="F127" s="200" t="s">
        <v>54</v>
      </c>
      <c r="G127" s="201">
        <v>107017</v>
      </c>
      <c r="H127" s="79"/>
      <c r="I127" s="63"/>
      <c r="J127" s="70"/>
      <c r="K127" s="72"/>
    </row>
    <row r="128" spans="1:18" x14ac:dyDescent="0.35">
      <c r="A128" s="175">
        <v>6</v>
      </c>
      <c r="B128" s="176" t="s">
        <v>48</v>
      </c>
      <c r="C128" s="177">
        <v>92594</v>
      </c>
      <c r="D128" s="196"/>
      <c r="E128" s="199">
        <v>8</v>
      </c>
      <c r="F128" s="200" t="s">
        <v>55</v>
      </c>
      <c r="G128" s="178">
        <v>109637</v>
      </c>
      <c r="H128" s="79"/>
      <c r="I128" s="103"/>
      <c r="J128" s="72"/>
      <c r="K128" s="72"/>
    </row>
    <row r="129" spans="1:11" x14ac:dyDescent="0.35">
      <c r="A129" s="175">
        <v>6</v>
      </c>
      <c r="B129" s="176" t="s">
        <v>49</v>
      </c>
      <c r="C129" s="177">
        <v>94853</v>
      </c>
      <c r="D129" s="196"/>
      <c r="E129" s="199">
        <v>8</v>
      </c>
      <c r="F129" s="200" t="s">
        <v>56</v>
      </c>
      <c r="G129" s="201">
        <v>112327</v>
      </c>
      <c r="H129" s="79"/>
      <c r="I129" s="103"/>
      <c r="J129" s="72"/>
      <c r="K129" s="72"/>
    </row>
    <row r="130" spans="1:11" x14ac:dyDescent="0.35">
      <c r="A130" s="175">
        <v>6</v>
      </c>
      <c r="B130" s="176" t="s">
        <v>50</v>
      </c>
      <c r="C130" s="177">
        <v>97169</v>
      </c>
      <c r="D130" s="196"/>
      <c r="E130" s="199">
        <v>8</v>
      </c>
      <c r="F130" s="200" t="s">
        <v>57</v>
      </c>
      <c r="G130" s="201">
        <v>115082</v>
      </c>
      <c r="H130" s="79"/>
      <c r="I130" s="103"/>
      <c r="J130" s="72"/>
      <c r="K130" s="72"/>
    </row>
    <row r="131" spans="1:11" x14ac:dyDescent="0.35">
      <c r="A131" s="175">
        <v>6</v>
      </c>
      <c r="B131" s="176" t="s">
        <v>51</v>
      </c>
      <c r="C131" s="201">
        <v>99536</v>
      </c>
      <c r="D131" s="196"/>
      <c r="E131" s="199">
        <v>8</v>
      </c>
      <c r="F131" s="200" t="s">
        <v>58</v>
      </c>
      <c r="G131" s="201">
        <v>117890</v>
      </c>
      <c r="H131" s="79"/>
      <c r="I131" s="103"/>
      <c r="J131" s="73"/>
      <c r="K131" s="72"/>
    </row>
    <row r="132" spans="1:11" x14ac:dyDescent="0.35">
      <c r="A132" s="175">
        <v>6</v>
      </c>
      <c r="B132" s="176" t="s">
        <v>52</v>
      </c>
      <c r="C132" s="201">
        <v>101967</v>
      </c>
      <c r="D132" s="196"/>
      <c r="E132" s="199">
        <v>8</v>
      </c>
      <c r="F132" s="200" t="s">
        <v>59</v>
      </c>
      <c r="G132" s="201">
        <v>120786</v>
      </c>
      <c r="H132" s="79"/>
      <c r="I132" s="103"/>
      <c r="J132" s="74"/>
      <c r="K132" s="72"/>
    </row>
    <row r="133" spans="1:11" x14ac:dyDescent="0.35">
      <c r="A133" s="175">
        <v>6</v>
      </c>
      <c r="B133" s="176" t="s">
        <v>53</v>
      </c>
      <c r="C133" s="201">
        <v>104462</v>
      </c>
      <c r="D133" s="196"/>
      <c r="E133" s="199">
        <v>8</v>
      </c>
      <c r="F133" s="200" t="s">
        <v>60</v>
      </c>
      <c r="G133" s="201">
        <v>123736</v>
      </c>
      <c r="H133" s="79"/>
      <c r="I133" s="103"/>
      <c r="J133" s="74"/>
      <c r="K133" s="72"/>
    </row>
    <row r="134" spans="1:11" x14ac:dyDescent="0.35">
      <c r="A134" s="175">
        <v>6</v>
      </c>
      <c r="B134" s="176" t="s">
        <v>54</v>
      </c>
      <c r="C134" s="201">
        <v>107017</v>
      </c>
      <c r="D134" s="196"/>
      <c r="E134" s="199">
        <v>8</v>
      </c>
      <c r="F134" s="200" t="s">
        <v>61</v>
      </c>
      <c r="G134" s="201">
        <v>126779</v>
      </c>
      <c r="H134" s="79"/>
      <c r="I134" s="103"/>
      <c r="J134" s="74"/>
      <c r="K134" s="72"/>
    </row>
    <row r="135" spans="1:11" x14ac:dyDescent="0.35">
      <c r="A135" s="175">
        <v>6</v>
      </c>
      <c r="B135" s="176" t="s">
        <v>55</v>
      </c>
      <c r="C135" s="204">
        <v>109637</v>
      </c>
      <c r="D135" s="196"/>
      <c r="E135" s="199">
        <v>8</v>
      </c>
      <c r="F135" s="200" t="s">
        <v>62</v>
      </c>
      <c r="G135" s="201">
        <v>129879</v>
      </c>
      <c r="H135" s="79"/>
      <c r="I135" s="103"/>
      <c r="J135" s="74"/>
      <c r="K135" s="72"/>
    </row>
    <row r="136" spans="1:11" x14ac:dyDescent="0.35">
      <c r="A136" s="175">
        <v>6</v>
      </c>
      <c r="B136" s="176" t="s">
        <v>56</v>
      </c>
      <c r="C136" s="201">
        <v>112327</v>
      </c>
      <c r="D136" s="196"/>
      <c r="E136" s="199">
        <v>8</v>
      </c>
      <c r="F136" s="200" t="s">
        <v>63</v>
      </c>
      <c r="G136" s="201">
        <v>133006</v>
      </c>
      <c r="H136" s="79"/>
      <c r="I136" s="103"/>
      <c r="J136" s="74"/>
      <c r="K136" s="73"/>
    </row>
    <row r="137" spans="1:11" x14ac:dyDescent="0.35">
      <c r="A137" s="175">
        <v>6</v>
      </c>
      <c r="B137" s="176" t="s">
        <v>57</v>
      </c>
      <c r="C137" s="201">
        <v>115082</v>
      </c>
      <c r="D137" s="196"/>
      <c r="E137" s="199">
        <v>8</v>
      </c>
      <c r="F137" s="200" t="s">
        <v>64</v>
      </c>
      <c r="G137" s="205">
        <v>136298</v>
      </c>
      <c r="H137" s="79"/>
      <c r="I137" s="103"/>
      <c r="J137" s="74"/>
      <c r="K137" s="74"/>
    </row>
    <row r="138" spans="1:11" x14ac:dyDescent="0.35">
      <c r="A138" s="175">
        <v>6</v>
      </c>
      <c r="B138" s="176" t="s">
        <v>58</v>
      </c>
      <c r="C138" s="201">
        <v>117890</v>
      </c>
      <c r="D138" s="196"/>
      <c r="E138" s="199">
        <v>8</v>
      </c>
      <c r="F138" s="200" t="s">
        <v>65</v>
      </c>
      <c r="G138" s="205">
        <v>139662</v>
      </c>
      <c r="H138" s="79"/>
      <c r="I138" s="103"/>
      <c r="J138" s="74"/>
      <c r="K138" s="74"/>
    </row>
    <row r="139" spans="1:11" x14ac:dyDescent="0.35">
      <c r="A139" s="175">
        <v>6</v>
      </c>
      <c r="B139" s="176" t="s">
        <v>121</v>
      </c>
      <c r="C139" s="201">
        <v>119590</v>
      </c>
      <c r="D139" s="196"/>
      <c r="E139" s="199">
        <v>8</v>
      </c>
      <c r="F139" s="200" t="s">
        <v>66</v>
      </c>
      <c r="G139" s="205">
        <v>143128</v>
      </c>
      <c r="H139" s="79"/>
      <c r="I139" s="103"/>
      <c r="J139" s="74"/>
      <c r="K139" s="74"/>
    </row>
    <row r="140" spans="1:11" x14ac:dyDescent="0.35">
      <c r="A140" s="188"/>
      <c r="B140" s="188"/>
      <c r="C140" s="188"/>
      <c r="D140" s="188"/>
      <c r="E140" s="199">
        <v>8</v>
      </c>
      <c r="F140" s="200" t="s">
        <v>122</v>
      </c>
      <c r="G140" s="206">
        <v>145218</v>
      </c>
      <c r="H140" s="182"/>
      <c r="I140" s="103"/>
      <c r="J140" s="76"/>
      <c r="K140" s="74"/>
    </row>
    <row r="141" spans="1:11" s="78" customFormat="1" ht="10.5" x14ac:dyDescent="0.25">
      <c r="E141" s="102"/>
      <c r="F141" s="100"/>
      <c r="G141" s="101"/>
      <c r="H141" s="79"/>
      <c r="I141" s="103"/>
      <c r="J141" s="104"/>
      <c r="K141" s="74"/>
    </row>
    <row r="142" spans="1:11" s="64" customFormat="1" x14ac:dyDescent="0.35">
      <c r="A142" s="207" t="s">
        <v>123</v>
      </c>
      <c r="B142" s="207"/>
      <c r="C142" s="207"/>
      <c r="D142" s="207"/>
      <c r="E142" s="242"/>
      <c r="F142" s="208"/>
      <c r="G142" s="209"/>
      <c r="H142" s="79"/>
      <c r="I142" s="103"/>
      <c r="J142" s="76"/>
      <c r="K142" s="74"/>
    </row>
    <row r="143" spans="1:11" x14ac:dyDescent="0.35">
      <c r="A143" s="78"/>
      <c r="B143" s="78"/>
      <c r="C143" s="78"/>
      <c r="D143" s="78"/>
      <c r="E143" s="78"/>
      <c r="F143" s="78"/>
      <c r="G143" s="78"/>
      <c r="H143" s="79"/>
      <c r="I143" s="103"/>
      <c r="J143" s="77"/>
    </row>
    <row r="144" spans="1:11" s="64" customFormat="1" ht="21" x14ac:dyDescent="0.35">
      <c r="A144" s="181" t="s">
        <v>29</v>
      </c>
      <c r="B144" s="210" t="s">
        <v>26</v>
      </c>
      <c r="C144" s="211" t="s">
        <v>1</v>
      </c>
      <c r="D144" s="78"/>
      <c r="E144" s="78"/>
      <c r="F144" s="78"/>
      <c r="G144" s="78"/>
      <c r="H144" s="79"/>
      <c r="I144" s="103"/>
      <c r="J144" s="77"/>
    </row>
    <row r="145" spans="1:10" s="64" customFormat="1" x14ac:dyDescent="0.35">
      <c r="A145" s="175">
        <v>0</v>
      </c>
      <c r="B145" s="176" t="s">
        <v>105</v>
      </c>
      <c r="C145" s="177">
        <v>53197</v>
      </c>
      <c r="D145" s="78"/>
      <c r="E145" s="78"/>
      <c r="F145" s="78"/>
      <c r="G145" s="78"/>
      <c r="H145" s="79"/>
      <c r="I145" s="103"/>
      <c r="J145" s="77"/>
    </row>
    <row r="146" spans="1:10" s="64" customFormat="1" x14ac:dyDescent="0.35">
      <c r="A146" s="175">
        <v>0</v>
      </c>
      <c r="B146" s="176" t="s">
        <v>106</v>
      </c>
      <c r="C146" s="177">
        <v>54496</v>
      </c>
      <c r="D146" s="78"/>
      <c r="E146" s="78"/>
      <c r="F146" s="78"/>
      <c r="G146" s="78"/>
      <c r="H146" s="79"/>
      <c r="I146" s="103"/>
      <c r="J146" s="77"/>
    </row>
    <row r="147" spans="1:10" s="64" customFormat="1" x14ac:dyDescent="0.35">
      <c r="A147" s="175">
        <v>0</v>
      </c>
      <c r="B147" s="176" t="s">
        <v>107</v>
      </c>
      <c r="C147" s="177">
        <v>55822</v>
      </c>
      <c r="D147" s="78"/>
      <c r="E147" s="78"/>
      <c r="F147" s="78"/>
      <c r="G147" s="78"/>
      <c r="H147" s="79"/>
      <c r="I147" s="103"/>
      <c r="J147" s="77"/>
    </row>
    <row r="148" spans="1:10" s="64" customFormat="1" x14ac:dyDescent="0.35">
      <c r="A148" s="175">
        <v>0</v>
      </c>
      <c r="B148" s="176" t="s">
        <v>108</v>
      </c>
      <c r="C148" s="177">
        <v>57182</v>
      </c>
      <c r="D148" s="78"/>
      <c r="E148" s="78"/>
      <c r="F148" s="78"/>
      <c r="G148" s="78"/>
      <c r="H148" s="79"/>
      <c r="I148" s="103"/>
      <c r="J148" s="77"/>
    </row>
    <row r="149" spans="1:10" s="64" customFormat="1" x14ac:dyDescent="0.35">
      <c r="A149" s="175">
        <v>0</v>
      </c>
      <c r="B149" s="176" t="s">
        <v>109</v>
      </c>
      <c r="C149" s="201">
        <v>58573</v>
      </c>
      <c r="D149" s="78"/>
      <c r="E149" s="78"/>
      <c r="F149" s="78"/>
      <c r="G149" s="78"/>
      <c r="H149" s="79"/>
      <c r="I149" s="103"/>
      <c r="J149" s="77"/>
    </row>
    <row r="150" spans="1:10" s="64" customFormat="1" x14ac:dyDescent="0.35">
      <c r="A150" s="78"/>
      <c r="B150" s="78"/>
      <c r="C150" s="78"/>
      <c r="D150" s="78"/>
      <c r="E150" s="78"/>
      <c r="F150" s="78"/>
      <c r="G150" s="78"/>
      <c r="H150" s="79"/>
      <c r="I150" s="103"/>
      <c r="J150" s="77"/>
    </row>
    <row r="151" spans="1:10" x14ac:dyDescent="0.35">
      <c r="A151" s="78"/>
      <c r="B151" s="78"/>
      <c r="C151" s="78"/>
      <c r="D151" s="78"/>
      <c r="E151" s="78"/>
      <c r="F151" s="78"/>
      <c r="G151" s="78"/>
      <c r="H151" s="79"/>
      <c r="I151" s="103"/>
      <c r="J151" s="77"/>
    </row>
    <row r="152" spans="1:10" x14ac:dyDescent="0.35">
      <c r="A152" s="243" t="s">
        <v>67</v>
      </c>
      <c r="B152" s="10"/>
      <c r="C152" s="127"/>
      <c r="D152" s="127"/>
      <c r="E152" s="127"/>
      <c r="F152" s="244"/>
      <c r="G152" s="245"/>
      <c r="H152" s="79"/>
      <c r="I152" s="238"/>
      <c r="J152" s="70"/>
    </row>
    <row r="153" spans="1:10" ht="15" thickBot="1" x14ac:dyDescent="0.4">
      <c r="A153" s="40"/>
      <c r="B153" s="10"/>
      <c r="C153" s="79"/>
      <c r="D153" s="79"/>
      <c r="E153" s="246" t="s">
        <v>68</v>
      </c>
      <c r="F153" s="10"/>
      <c r="G153" s="41"/>
      <c r="H153" s="79"/>
      <c r="I153" s="78"/>
    </row>
    <row r="154" spans="1:10" ht="21.5" thickBot="1" x14ac:dyDescent="0.4">
      <c r="A154" s="42" t="s">
        <v>69</v>
      </c>
      <c r="B154" s="145" t="s">
        <v>70</v>
      </c>
      <c r="C154" s="79"/>
      <c r="D154" s="79"/>
      <c r="E154" s="257"/>
      <c r="F154" s="257"/>
      <c r="G154" s="7"/>
      <c r="H154" s="79"/>
      <c r="I154" s="78"/>
    </row>
    <row r="155" spans="1:10" ht="15" thickBot="1" x14ac:dyDescent="0.4">
      <c r="A155" s="43"/>
      <c r="B155" s="44"/>
      <c r="C155" s="79"/>
      <c r="D155" s="79"/>
      <c r="E155" s="45" t="s">
        <v>71</v>
      </c>
      <c r="F155" s="255" t="s">
        <v>72</v>
      </c>
      <c r="G155" s="10"/>
      <c r="H155" s="79"/>
      <c r="I155" s="78"/>
    </row>
    <row r="156" spans="1:10" ht="15" thickBot="1" x14ac:dyDescent="0.4">
      <c r="A156" s="46" t="s">
        <v>73</v>
      </c>
      <c r="B156" s="47">
        <v>1</v>
      </c>
      <c r="C156" s="79"/>
      <c r="D156" s="79"/>
      <c r="E156" s="48"/>
      <c r="F156" s="256"/>
      <c r="G156" s="10"/>
      <c r="H156" s="79"/>
      <c r="I156" s="78"/>
    </row>
    <row r="157" spans="1:10" x14ac:dyDescent="0.35">
      <c r="A157" s="49" t="s">
        <v>74</v>
      </c>
      <c r="B157" s="50">
        <v>2</v>
      </c>
      <c r="C157" s="79"/>
      <c r="D157" s="79"/>
      <c r="E157" s="51">
        <v>1</v>
      </c>
      <c r="F157" s="47" t="s">
        <v>75</v>
      </c>
      <c r="G157" s="10"/>
      <c r="H157" s="79"/>
      <c r="I157" s="78"/>
    </row>
    <row r="158" spans="1:10" x14ac:dyDescent="0.35">
      <c r="A158" s="52" t="s">
        <v>76</v>
      </c>
      <c r="B158" s="53" t="s">
        <v>77</v>
      </c>
      <c r="C158" s="79"/>
      <c r="D158" s="79"/>
      <c r="E158" s="49">
        <v>2</v>
      </c>
      <c r="F158" s="50" t="s">
        <v>78</v>
      </c>
      <c r="G158" s="10"/>
      <c r="H158" s="78"/>
      <c r="I158" s="78"/>
    </row>
    <row r="159" spans="1:10" x14ac:dyDescent="0.35">
      <c r="A159" s="49" t="s">
        <v>79</v>
      </c>
      <c r="B159" s="54" t="s">
        <v>80</v>
      </c>
      <c r="C159" s="79"/>
      <c r="D159" s="79"/>
      <c r="E159" s="49">
        <v>3</v>
      </c>
      <c r="F159" s="50" t="s">
        <v>81</v>
      </c>
      <c r="G159" s="10"/>
      <c r="H159" s="78"/>
      <c r="I159" s="78"/>
    </row>
    <row r="160" spans="1:10" x14ac:dyDescent="0.35">
      <c r="A160" s="49" t="s">
        <v>82</v>
      </c>
      <c r="B160" s="54" t="s">
        <v>83</v>
      </c>
      <c r="C160" s="79"/>
      <c r="D160" s="79"/>
      <c r="E160" s="49">
        <v>4</v>
      </c>
      <c r="F160" s="50" t="s">
        <v>84</v>
      </c>
      <c r="G160" s="10"/>
      <c r="H160" s="78"/>
      <c r="I160" s="78"/>
    </row>
    <row r="161" spans="1:9" x14ac:dyDescent="0.35">
      <c r="A161" s="55" t="s">
        <v>85</v>
      </c>
      <c r="B161" s="54" t="s">
        <v>86</v>
      </c>
      <c r="C161" s="79"/>
      <c r="D161" s="79"/>
      <c r="E161" s="49">
        <v>5</v>
      </c>
      <c r="F161" s="54" t="s">
        <v>87</v>
      </c>
      <c r="G161" s="10"/>
      <c r="H161" s="78"/>
      <c r="I161" s="78"/>
    </row>
    <row r="162" spans="1:9" x14ac:dyDescent="0.35">
      <c r="A162" s="55" t="s">
        <v>88</v>
      </c>
      <c r="B162" s="54" t="s">
        <v>89</v>
      </c>
      <c r="C162" s="79"/>
      <c r="D162" s="79"/>
      <c r="E162" s="55">
        <v>6</v>
      </c>
      <c r="F162" s="54" t="s">
        <v>90</v>
      </c>
      <c r="G162" s="10"/>
      <c r="H162" s="78"/>
      <c r="I162" s="78"/>
    </row>
    <row r="163" spans="1:9" ht="21.5" x14ac:dyDescent="0.35">
      <c r="A163" s="56" t="s">
        <v>91</v>
      </c>
      <c r="B163" s="57" t="s">
        <v>92</v>
      </c>
      <c r="C163" s="79"/>
      <c r="D163" s="79"/>
      <c r="E163" s="56">
        <v>7</v>
      </c>
      <c r="F163" s="57" t="s">
        <v>93</v>
      </c>
      <c r="G163" s="10"/>
      <c r="H163" s="78"/>
      <c r="I163" s="78"/>
    </row>
    <row r="164" spans="1:9" ht="22" thickBot="1" x14ac:dyDescent="0.4">
      <c r="A164" s="58" t="s">
        <v>94</v>
      </c>
      <c r="B164" s="59" t="s">
        <v>95</v>
      </c>
      <c r="C164" s="79"/>
      <c r="D164" s="79"/>
      <c r="E164" s="60">
        <v>8</v>
      </c>
      <c r="F164" s="59" t="s">
        <v>96</v>
      </c>
      <c r="G164" s="10"/>
      <c r="H164" s="78"/>
      <c r="I164" s="78"/>
    </row>
  </sheetData>
  <mergeCells count="21">
    <mergeCell ref="F155:F156"/>
    <mergeCell ref="E154:F154"/>
    <mergeCell ref="A43:B43"/>
    <mergeCell ref="A37:B37"/>
    <mergeCell ref="A38:B38"/>
    <mergeCell ref="A44:B44"/>
    <mergeCell ref="A49:B49"/>
    <mergeCell ref="A46:B46"/>
    <mergeCell ref="A47:B47"/>
    <mergeCell ref="A48:B48"/>
    <mergeCell ref="A42:B42"/>
    <mergeCell ref="A45:B45"/>
    <mergeCell ref="D2:G2"/>
    <mergeCell ref="A6:I6"/>
    <mergeCell ref="A39:B39"/>
    <mergeCell ref="A8:I8"/>
    <mergeCell ref="A41:B41"/>
    <mergeCell ref="A7:I7"/>
    <mergeCell ref="B4:G4"/>
    <mergeCell ref="A5:I5"/>
    <mergeCell ref="A40:B40"/>
  </mergeCells>
  <pageMargins left="0.25" right="0.25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e894284-f518-4b87-a903-a15324813a1b">
      <Terms xmlns="http://schemas.microsoft.com/office/infopath/2007/PartnerControls"/>
    </lcf76f155ced4ddcb4097134ff3c332f>
    <TaxCatchAll xmlns="7363eba1-d303-4db7-afe7-211d845a4f1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DF258560BF254A9509D825120C2926" ma:contentTypeVersion="14" ma:contentTypeDescription="Create a new document." ma:contentTypeScope="" ma:versionID="be61ef34bafe35ea0cba79dab1b4a391">
  <xsd:schema xmlns:xsd="http://www.w3.org/2001/XMLSchema" xmlns:xs="http://www.w3.org/2001/XMLSchema" xmlns:p="http://schemas.microsoft.com/office/2006/metadata/properties" xmlns:ns2="be894284-f518-4b87-a903-a15324813a1b" xmlns:ns3="7363eba1-d303-4db7-afe7-211d845a4f10" targetNamespace="http://schemas.microsoft.com/office/2006/metadata/properties" ma:root="true" ma:fieldsID="6bc8910118b1643eac50c50a80fbab1a" ns2:_="" ns3:_="">
    <xsd:import namespace="be894284-f518-4b87-a903-a15324813a1b"/>
    <xsd:import namespace="7363eba1-d303-4db7-afe7-211d845a4f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94284-f518-4b87-a903-a15324813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c7224d2-ef8b-4f24-a653-614e8dd3dc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63eba1-d303-4db7-afe7-211d845a4f1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618f3eb-48ae-4159-8da8-d388f6687b0d}" ma:internalName="TaxCatchAll" ma:showField="CatchAllData" ma:web="7363eba1-d303-4db7-afe7-211d845a4f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421E56-9C6A-4AE2-9B4E-B7414FFBEDC3}">
  <ds:schemaRefs>
    <ds:schemaRef ds:uri="http://schemas.microsoft.com/office/2006/metadata/properties"/>
    <ds:schemaRef ds:uri="http://schemas.microsoft.com/office/infopath/2007/PartnerControls"/>
    <ds:schemaRef ds:uri="be894284-f518-4b87-a903-a15324813a1b"/>
    <ds:schemaRef ds:uri="7363eba1-d303-4db7-afe7-211d845a4f10"/>
    <ds:schemaRef ds:uri="dc547a13-f538-4f51-820b-1d5d7bc77811"/>
    <ds:schemaRef ds:uri="de85ec7d-c4e9-4abe-ac4c-4d7951d33fa7"/>
  </ds:schemaRefs>
</ds:datastoreItem>
</file>

<file path=customXml/itemProps2.xml><?xml version="1.0" encoding="utf-8"?>
<ds:datastoreItem xmlns:ds="http://schemas.openxmlformats.org/officeDocument/2006/customXml" ds:itemID="{67D91E7E-A340-475A-BBCC-6302CC229D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DBE070-EFD6-4DE1-B6B0-40893F70CC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894284-f518-4b87-a903-a15324813a1b"/>
    <ds:schemaRef ds:uri="7363eba1-d303-4db7-afe7-211d845a4f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Teachers salary scales 2025-26</vt:lpstr>
      <vt:lpstr>'Teachers salary scales 2025-26'!Print_Area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localprofile</dc:creator>
  <cp:lastModifiedBy>Clive Haines (AfC)</cp:lastModifiedBy>
  <cp:lastPrinted>2016-09-05T08:46:31Z</cp:lastPrinted>
  <dcterms:created xsi:type="dcterms:W3CDTF">2015-09-22T14:51:51Z</dcterms:created>
  <dcterms:modified xsi:type="dcterms:W3CDTF">2025-09-18T07:14:52Z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0x01010083DF258560BF254A9509D825120C2926</vt:lpwstr>
  </property>
</Properties>
</file>